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Phân Tích Ngành Hàng" sheetId="2" state="visible" r:id="rId2"/>
    <sheet xmlns:r="http://schemas.openxmlformats.org/officeDocument/2006/relationships" name="Xu Hướng Doanh Số Ngày" sheetId="3" state="visible" r:id="rId3"/>
    <sheet xmlns:r="http://schemas.openxmlformats.org/officeDocument/2006/relationships" name="Thưởng Bán Hàng &amp; Vận Hàn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+0.0%;-0.0%;0.0%"/>
    <numFmt numFmtId="166" formatCode="0.0%"/>
    <numFmt numFmtId="167" formatCode="#,##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b val="1"/>
      <color rgb="001F3864"/>
      <sz val="10"/>
    </font>
    <font>
      <name val="Arial"/>
      <b val="1"/>
      <color rgb="001F3864"/>
      <sz val="12"/>
    </font>
    <font>
      <name val="Arial"/>
      <b val="1"/>
      <color rgb="00FFFFFF"/>
      <sz val="10"/>
    </font>
    <font>
      <name val="Arial"/>
      <color rgb="00333333"/>
      <sz val="10"/>
    </font>
    <font>
      <name val="Arial"/>
      <b val="1"/>
      <color rgb="001F3864"/>
      <sz val="11"/>
    </font>
    <font>
      <name val="Arial"/>
      <b val="1"/>
      <i val="1"/>
      <color rgb="00000000"/>
      <sz val="10"/>
    </font>
    <font>
      <name val="Arial"/>
      <color rgb="00000000"/>
      <sz val="10"/>
    </font>
    <font>
      <name val="Arial"/>
      <i val="1"/>
      <color rgb="00444444"/>
      <sz val="10"/>
    </font>
    <font>
      <name val="Arial"/>
      <b val="1"/>
      <color rgb="00000000"/>
      <sz val="10"/>
    </font>
    <font>
      <name val="Arial"/>
      <color rgb="001F3864"/>
      <sz val="10"/>
    </font>
    <font>
      <name val="Arial"/>
      <b val="1"/>
      <color rgb="00FFFFFF"/>
      <sz val="14"/>
    </font>
    <font>
      <name val="Arial"/>
      <i val="1"/>
      <color rgb="00555555"/>
      <sz val="10"/>
    </font>
  </fonts>
  <fills count="7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2F5496"/>
        <bgColor rgb="002F5496"/>
      </patternFill>
    </fill>
    <fill>
      <patternFill patternType="solid">
        <fgColor rgb="00D9E1F2"/>
        <bgColor rgb="00D9E1F2"/>
      </patternFill>
    </fill>
    <fill>
      <patternFill patternType="solid">
        <fgColor rgb="00F2F2F2"/>
        <bgColor rgb="00F2F2F2"/>
      </patternFill>
    </fill>
    <fill>
      <patternFill patternType="solid">
        <fgColor rgb="00EDF2F8"/>
        <bgColor rgb="00EDF2F8"/>
      </patternFill>
    </fill>
  </fills>
  <borders count="5">
    <border>
      <left/>
      <right/>
      <top/>
      <bottom/>
      <diagonal/>
    </border>
    <border>
      <left style="thin">
        <color rgb="002F5496"/>
      </left>
      <right style="thin">
        <color rgb="002F5496"/>
      </right>
      <top style="thin">
        <color rgb="002F5496"/>
      </top>
      <bottom style="thin">
        <color rgb="002F5496"/>
      </bottom>
    </border>
    <border>
      <left style="thin">
        <color rgb="001F3864"/>
      </left>
      <right style="thin">
        <color rgb="001F3864"/>
      </right>
      <top style="thin">
        <color rgb="001F3864"/>
      </top>
      <bottom style="thin">
        <color rgb="001F3864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1F3864"/>
      </top>
      <bottom style="double">
        <color rgb="001F3864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  <xf numFmtId="0" fontId="5" fillId="3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left" vertical="center"/>
    </xf>
    <xf numFmtId="0" fontId="6" fillId="0" borderId="3" applyAlignment="1" pivotButton="0" quotePrefix="0" xfId="0">
      <alignment horizontal="left" vertical="center"/>
    </xf>
    <xf numFmtId="164" fontId="0" fillId="0" borderId="3" applyAlignment="1" pivotButton="0" quotePrefix="0" xfId="0">
      <alignment horizontal="right" vertical="center"/>
    </xf>
    <xf numFmtId="165" fontId="0" fillId="0" borderId="3" applyAlignment="1" pivotButton="0" quotePrefix="0" xfId="0">
      <alignment horizontal="center" vertical="center"/>
    </xf>
    <xf numFmtId="166" fontId="0" fillId="0" borderId="3" applyAlignment="1" pivotButton="0" quotePrefix="0" xfId="0">
      <alignment horizontal="center" vertical="center"/>
    </xf>
    <xf numFmtId="0" fontId="7" fillId="5" borderId="4" applyAlignment="1" pivotButton="0" quotePrefix="0" xfId="0">
      <alignment horizontal="left" vertical="center"/>
    </xf>
    <xf numFmtId="164" fontId="7" fillId="5" borderId="4" applyAlignment="1" pivotButton="0" quotePrefix="0" xfId="0">
      <alignment horizontal="right" vertical="center"/>
    </xf>
    <xf numFmtId="165" fontId="7" fillId="5" borderId="4" applyAlignment="1" pivotButton="0" quotePrefix="0" xfId="0">
      <alignment horizontal="center" vertical="center"/>
    </xf>
    <xf numFmtId="166" fontId="7" fillId="5" borderId="4" applyAlignment="1" pivotButton="0" quotePrefix="0" xfId="0">
      <alignment horizontal="center" vertical="center"/>
    </xf>
    <xf numFmtId="0" fontId="3" fillId="0" borderId="3" pivotButton="0" quotePrefix="0" xfId="0"/>
    <xf numFmtId="0" fontId="0" fillId="0" borderId="3" applyAlignment="1" pivotButton="0" quotePrefix="0" xfId="0">
      <alignment horizontal="center" vertical="center"/>
    </xf>
    <xf numFmtId="1" fontId="9" fillId="0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left" vertical="center"/>
    </xf>
    <xf numFmtId="164" fontId="11" fillId="0" borderId="3" applyAlignment="1" pivotButton="0" quotePrefix="0" xfId="0">
      <alignment horizontal="right" vertical="center"/>
    </xf>
    <xf numFmtId="0" fontId="12" fillId="0" borderId="3" pivotButton="0" quotePrefix="0" xfId="0"/>
    <xf numFmtId="164" fontId="9" fillId="0" borderId="3" applyAlignment="1" pivotButton="0" quotePrefix="0" xfId="0">
      <alignment horizontal="right" vertical="center"/>
    </xf>
    <xf numFmtId="0" fontId="13" fillId="2" borderId="0" applyAlignment="1" pivotButton="0" quotePrefix="0" xfId="0">
      <alignment horizontal="center" vertical="center"/>
    </xf>
    <xf numFmtId="0" fontId="0" fillId="0" borderId="3" applyAlignment="1" pivotButton="0" quotePrefix="0" xfId="0">
      <alignment horizontal="left" vertical="center"/>
    </xf>
    <xf numFmtId="0" fontId="0" fillId="6" borderId="3" applyAlignment="1" pivotButton="0" quotePrefix="0" xfId="0">
      <alignment horizontal="center" vertical="center"/>
    </xf>
    <xf numFmtId="0" fontId="0" fillId="6" borderId="3" applyAlignment="1" pivotButton="0" quotePrefix="0" xfId="0">
      <alignment horizontal="left" vertical="center"/>
    </xf>
    <xf numFmtId="164" fontId="0" fillId="6" borderId="3" applyAlignment="1" pivotButton="0" quotePrefix="0" xfId="0">
      <alignment horizontal="right" vertical="center"/>
    </xf>
    <xf numFmtId="164" fontId="11" fillId="6" borderId="3" applyAlignment="1" pivotButton="0" quotePrefix="0" xfId="0">
      <alignment horizontal="right" vertical="center"/>
    </xf>
    <xf numFmtId="166" fontId="0" fillId="6" borderId="3" applyAlignment="1" pivotButton="0" quotePrefix="0" xfId="0">
      <alignment horizontal="center" vertical="center"/>
    </xf>
    <xf numFmtId="165" fontId="0" fillId="6" borderId="3" applyAlignment="1" pivotButton="0" quotePrefix="0" xfId="0">
      <alignment horizontal="center" vertical="center"/>
    </xf>
    <xf numFmtId="0" fontId="3" fillId="5" borderId="4" pivotButton="0" quotePrefix="0" xfId="0"/>
    <xf numFmtId="164" fontId="3" fillId="5" borderId="4" applyAlignment="1" pivotButton="0" quotePrefix="0" xfId="0">
      <alignment horizontal="right" vertical="center"/>
    </xf>
    <xf numFmtId="166" fontId="3" fillId="5" borderId="4" applyAlignment="1" pivotButton="0" quotePrefix="0" xfId="0">
      <alignment horizontal="center" vertical="center"/>
    </xf>
    <xf numFmtId="165" fontId="3" fillId="5" borderId="4" applyAlignment="1" pivotButton="0" quotePrefix="0" xfId="0">
      <alignment horizontal="center" vertical="center"/>
    </xf>
    <xf numFmtId="0" fontId="14" fillId="0" borderId="3" applyAlignment="1" pivotButton="0" quotePrefix="0" xfId="0">
      <alignment horizontal="left" vertical="center"/>
    </xf>
    <xf numFmtId="0" fontId="14" fillId="6" borderId="3" applyAlignment="1" pivotButton="0" quotePrefix="0" xfId="0">
      <alignment horizontal="left" vertical="center"/>
    </xf>
    <xf numFmtId="167" fontId="0" fillId="0" borderId="3" applyAlignment="1" pivotButton="0" quotePrefix="0" xfId="0">
      <alignment horizontal="right" vertical="center"/>
    </xf>
    <xf numFmtId="0" fontId="10" fillId="0" borderId="3" pivotButton="0" quotePrefix="0" xfId="0"/>
    <xf numFmtId="0" fontId="3" fillId="6" borderId="3" pivotButton="0" quotePrefix="0" xfId="0"/>
    <xf numFmtId="167" fontId="0" fillId="6" borderId="3" applyAlignment="1" pivotButton="0" quotePrefix="0" xfId="0">
      <alignment horizontal="right" vertical="center"/>
    </xf>
    <xf numFmtId="0" fontId="10" fillId="6" borderId="3" pivotButton="0" quotePrefix="0" xfId="0"/>
    <xf numFmtId="166" fontId="0" fillId="0" borderId="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XU HƯỚNG TỔNG DOANH SỐ 4 THÁNG (TRIỆU ĐỒNG)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'Executive Summary'!$C$8:$G$8</f>
            </numRef>
          </cat>
          <val>
            <numRef>
              <f>'Executive Summary'!$C$12:$G$12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Tháng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Doanh thu (VND)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CƠ CẤU TỶ TRỌNG DOANH THU 3 NHÓM HÀNG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'Executive Summary'!$A$9:$A$11</f>
            </numRef>
          </cat>
          <val>
            <numRef>
              <f>'Executive Summary'!$G$9:$G$11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ĐƯỜNG CONG BIẾN ĐỘNG DOANH SỐ THEO NGÀY TRONG THÁNG (T7, T8, T9, T10)</a:t>
            </a:r>
          </a:p>
        </rich>
      </tx>
    </title>
    <plotArea>
      <lineChart>
        <grouping val="standard"/>
        <ser>
          <idx val="0"/>
          <order val="0"/>
          <tx>
            <strRef>
              <f>'Xu Hướng Doanh Số Ngày'!B4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'Xu Hướng Doanh Số Ngày'!$A$5:$A$35</f>
            </numRef>
          </cat>
          <val>
            <numRef>
              <f>'Xu Hướng Doanh Số Ngày'!$B$5:$B$35</f>
            </numRef>
          </val>
        </ser>
        <ser>
          <idx val="1"/>
          <order val="1"/>
          <tx>
            <strRef>
              <f>'Xu Hướng Doanh Số Ngày'!C4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'Xu Hướng Doanh Số Ngày'!$A$5:$A$35</f>
            </numRef>
          </cat>
          <val>
            <numRef>
              <f>'Xu Hướng Doanh Số Ngày'!$C$5:$C$35</f>
            </numRef>
          </val>
        </ser>
        <ser>
          <idx val="2"/>
          <order val="2"/>
          <tx>
            <strRef>
              <f>'Xu Hướng Doanh Số Ngày'!D4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'Xu Hướng Doanh Số Ngày'!$A$5:$A$35</f>
            </numRef>
          </cat>
          <val>
            <numRef>
              <f>'Xu Hướng Doanh Số Ngày'!$D$5:$D$35</f>
            </numRef>
          </val>
        </ser>
        <ser>
          <idx val="3"/>
          <order val="3"/>
          <tx>
            <strRef>
              <f>'Xu Hướng Doanh Số Ngày'!E4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'Xu Hướng Doanh Số Ngày'!$A$5:$A$35</f>
            </numRef>
          </cat>
          <val>
            <numRef>
              <f>'Xu Hướng Doanh Số Ngày'!$E$5:$E$35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Ngày trong tháng (1 - 31)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Doanh số (VND)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35</row>
      <rowOff>0</rowOff>
    </from>
    <ext cx="648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35</row>
      <rowOff>0</rowOff>
    </from>
    <ext cx="5040000" cy="50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37</row>
      <rowOff>0</rowOff>
    </from>
    <ext cx="8640000" cy="57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6" customWidth="1" min="2" max="2"/>
    <col width="18" customWidth="1" min="3" max="3"/>
    <col width="18" customWidth="1" min="4" max="4"/>
    <col width="18" customWidth="1" min="5" max="5"/>
    <col width="18" customWidth="1" min="6" max="6"/>
    <col width="20" customWidth="1" min="7" max="7"/>
    <col width="14" customWidth="1" min="8" max="8"/>
    <col width="14" customWidth="1" min="9" max="9"/>
    <col width="16" customWidth="1" min="10" max="10"/>
    <col width="35" customWidth="1" min="11" max="11"/>
  </cols>
  <sheetData>
    <row r="1" ht="40" customHeight="1">
      <c r="A1" s="1" t="inlineStr">
        <is>
          <t>CỬA HÀNG MẸ &amp; BÉ NAM DUNG - BÁO CÁO QUẢN TRỊ KINH DOANH &amp; TĂNG TRƯỞNG</t>
        </is>
      </c>
    </row>
    <row r="2" ht="24" customHeight="1">
      <c r="A2" s="2" t="inlineStr">
        <is>
          <t>Phân tích chuỗi 4 tháng liên tiếp: Tháng 07, Tháng 08, Tháng 09 và Tháng 10/2026 (Số thực tế đến 27/10 &amp; Dự phóng Run-rate 31 ngày)</t>
        </is>
      </c>
    </row>
    <row r="4" ht="28" customHeight="1">
      <c r="B4" s="3" t="inlineStr">
        <is>
          <t>TỔNG DOANH THU 4 THÁNG (DỰ PHÓNG)
9,997,639,364 đ
Thực tế 27/10: 9,673,500,000 đ</t>
        </is>
      </c>
      <c r="C4" s="4" t="n"/>
      <c r="D4" s="3" t="inlineStr">
        <is>
          <t>DOANH THU THÁNG 10 (DỰ PHÓNG)
2,512,076,626 đ
Run-rate: +0.32% so với T9</t>
        </is>
      </c>
      <c r="E4" s="4" t="n"/>
      <c r="F4" s="4" t="n"/>
      <c r="G4" s="3" t="inlineStr">
        <is>
          <t>TỐC ĐỘ BÁN HÀNG BÌNH QUÂN
81,299,215 đ / ngày
T9: 83.5M | T8: 82.2M | T7: 78.5M</t>
        </is>
      </c>
      <c r="H4" s="4" t="n"/>
      <c r="I4" s="3" t="inlineStr">
        <is>
          <t>CƠ CẤU DOANH SỐ ÁP ĐẢO
NHÓM 3 (SỮA): 68.2%
Nhóm 1: 30.3% | Nhóm 2: 1.5%</t>
        </is>
      </c>
      <c r="J4" s="4" t="n"/>
      <c r="K4" s="4" t="n"/>
    </row>
    <row r="5" ht="28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7">
      <c r="A7" s="5" t="inlineStr">
        <is>
          <t>I. BẢNG TỔNG HỢP DOANH THU &amp; TĂNG TRƯỞNG THEO NHÓM HÀNG (MoM)</t>
        </is>
      </c>
    </row>
    <row r="8" ht="28" customHeight="1">
      <c r="A8" s="6" t="inlineStr">
        <is>
          <t>Nhóm Hàng</t>
        </is>
      </c>
      <c r="B8" s="6" t="inlineStr">
        <is>
          <t>Đặc Điểm Danh Mục</t>
        </is>
      </c>
      <c r="C8" s="6" t="inlineStr">
        <is>
          <t>Tháng 07 (31N)</t>
        </is>
      </c>
      <c r="D8" s="6" t="inlineStr">
        <is>
          <t>Tháng 08 (31N)</t>
        </is>
      </c>
      <c r="E8" s="6" t="inlineStr">
        <is>
          <t>Tháng 09 (30N)</t>
        </is>
      </c>
      <c r="F8" s="6" t="inlineStr">
        <is>
          <t>Tháng 10 (27N)</t>
        </is>
      </c>
      <c r="G8" s="6" t="inlineStr">
        <is>
          <t>Tháng 10 (Dự Phóng)</t>
        </is>
      </c>
      <c r="H8" s="6" t="inlineStr">
        <is>
          <t>MoM T8/T7</t>
        </is>
      </c>
      <c r="I8" s="6" t="inlineStr">
        <is>
          <t>MoM T9/T8</t>
        </is>
      </c>
      <c r="J8" s="6" t="inlineStr">
        <is>
          <t>MoM T10/T9 (Est)</t>
        </is>
      </c>
      <c r="K8" s="6" t="inlineStr">
        <is>
          <t>Tỷ Trọng (%)</t>
        </is>
      </c>
    </row>
    <row r="9" ht="22" customHeight="1">
      <c r="A9" s="7" t="inlineStr">
        <is>
          <t>Nhóm 1 (N1)</t>
        </is>
      </c>
      <c r="B9" s="8" t="inlineStr">
        <is>
          <t>Đồ chơi, Mẹ &amp; bé, Ăn dặm, Thời trang</t>
        </is>
      </c>
      <c r="C9" s="9" t="n">
        <v>737562874</v>
      </c>
      <c r="D9" s="9" t="n">
        <v>759678638</v>
      </c>
      <c r="E9" s="9" t="n">
        <v>762631187</v>
      </c>
      <c r="F9" s="9" t="n">
        <v>666660258</v>
      </c>
      <c r="G9" s="9">
        <f>F9/27*31</f>
        <v/>
      </c>
      <c r="H9" s="10">
        <f>(D9-C9)/C9</f>
        <v/>
      </c>
      <c r="I9" s="10">
        <f>(E9-D9)/D9</f>
        <v/>
      </c>
      <c r="J9" s="10">
        <f>(G9-E9)/E9</f>
        <v/>
      </c>
      <c r="K9" s="11">
        <f>G9/$G$12</f>
        <v/>
      </c>
    </row>
    <row r="10" ht="22" customHeight="1">
      <c r="A10" s="7" t="inlineStr">
        <is>
          <t>Nhóm 2 (N2)</t>
        </is>
      </c>
      <c r="B10" s="8" t="inlineStr">
        <is>
          <t>Hàng tiêu dùng, Khăn ướt, Hóa mỹ phẩm</t>
        </is>
      </c>
      <c r="C10" s="9" t="n">
        <v>44318752</v>
      </c>
      <c r="D10" s="9" t="n">
        <v>42375128</v>
      </c>
      <c r="E10" s="9" t="n">
        <v>36229015</v>
      </c>
      <c r="F10" s="9" t="n">
        <v>29602600</v>
      </c>
      <c r="G10" s="9">
        <f>F10/27*31</f>
        <v/>
      </c>
      <c r="H10" s="10">
        <f>(D10-C10)/C10</f>
        <v/>
      </c>
      <c r="I10" s="10">
        <f>(E10-D10)/D10</f>
        <v/>
      </c>
      <c r="J10" s="10">
        <f>(G10-E10)/E10</f>
        <v/>
      </c>
      <c r="K10" s="11">
        <f>G10/$G$12</f>
        <v/>
      </c>
    </row>
    <row r="11" ht="22" customHeight="1">
      <c r="A11" s="7" t="inlineStr">
        <is>
          <t>Nhóm 3 (N3)</t>
        </is>
      </c>
      <c r="B11" s="8" t="inlineStr">
        <is>
          <t>Sữa bột, Sữa công thức, Sữa đặc trị</t>
        </is>
      </c>
      <c r="C11" s="9" t="n">
        <v>1651491971</v>
      </c>
      <c r="D11" s="9" t="n">
        <v>1746142768</v>
      </c>
      <c r="E11" s="9" t="n">
        <v>1705129405</v>
      </c>
      <c r="F11" s="9" t="n">
        <v>1491674849</v>
      </c>
      <c r="G11" s="9">
        <f>F11/27*31</f>
        <v/>
      </c>
      <c r="H11" s="10">
        <f>(D11-C11)/C11</f>
        <v/>
      </c>
      <c r="I11" s="10">
        <f>(E11-D11)/D11</f>
        <v/>
      </c>
      <c r="J11" s="10">
        <f>(G11-E11)/E11</f>
        <v/>
      </c>
      <c r="K11" s="11">
        <f>G11/$G$12</f>
        <v/>
      </c>
    </row>
    <row r="12" ht="24" customHeight="1">
      <c r="A12" s="12" t="inlineStr">
        <is>
          <t>TỔNG DOANH SỐ</t>
        </is>
      </c>
      <c r="B12" s="12" t="inlineStr">
        <is>
          <t>Toàn bộ cửa hàng Mẹ &amp; Bé Nam Dung</t>
        </is>
      </c>
      <c r="C12" s="13">
        <f>SUM(C9:C11)</f>
        <v/>
      </c>
      <c r="D12" s="13">
        <f>SUM(D9:D11)</f>
        <v/>
      </c>
      <c r="E12" s="13">
        <f>SUM(E9:E11)</f>
        <v/>
      </c>
      <c r="F12" s="13">
        <f>SUM(F9:F11)</f>
        <v/>
      </c>
      <c r="G12" s="13">
        <f>SUM(G9:G11)</f>
        <v/>
      </c>
      <c r="H12" s="14">
        <f>(D12-C12)/C12</f>
        <v/>
      </c>
      <c r="I12" s="14">
        <f>(E12-D12)/D12</f>
        <v/>
      </c>
      <c r="J12" s="14">
        <f>(G12-E12)/E12</f>
        <v/>
      </c>
      <c r="K12" s="15">
        <f>SUM(K9:K11)</f>
        <v/>
      </c>
    </row>
    <row r="14">
      <c r="A14" s="5" t="inlineStr">
        <is>
          <t>II. TỐC ĐỘ BÁN HÀNG BÌNH QUÂN NGÀY (DAILY RUN-RATE)</t>
        </is>
      </c>
    </row>
    <row r="15" ht="26" customHeight="1">
      <c r="A15" s="6" t="inlineStr">
        <is>
          <t>Chỉ Tiêu</t>
        </is>
      </c>
      <c r="B15" s="6" t="inlineStr">
        <is>
          <t>Đơn Vị Tính</t>
        </is>
      </c>
      <c r="C15" s="6" t="inlineStr">
        <is>
          <t>Tháng 07</t>
        </is>
      </c>
      <c r="D15" s="6" t="inlineStr">
        <is>
          <t>Tháng 08</t>
        </is>
      </c>
      <c r="E15" s="6" t="inlineStr">
        <is>
          <t>Tháng 09</t>
        </is>
      </c>
      <c r="F15" s="6" t="inlineStr">
        <is>
          <t>Tháng 10 (27N)</t>
        </is>
      </c>
      <c r="G15" s="6" t="inlineStr">
        <is>
          <t>Dự Phóng Cả Tháng 10</t>
        </is>
      </c>
      <c r="H15" s="6" t="inlineStr">
        <is>
          <t>So Sánh T8/T7</t>
        </is>
      </c>
      <c r="I15" s="6" t="inlineStr">
        <is>
          <t>So Sánh T9/T8</t>
        </is>
      </c>
      <c r="J15" s="6" t="inlineStr">
        <is>
          <t>So Sánh T10/T9</t>
        </is>
      </c>
      <c r="K15" s="6" t="inlineStr">
        <is>
          <t>Nhận Xét Xu Hướng</t>
        </is>
      </c>
    </row>
    <row r="16" ht="22" customHeight="1">
      <c r="A16" s="16" t="inlineStr">
        <is>
          <t>Số ngày ghi nhận</t>
        </is>
      </c>
      <c r="B16" s="17" t="inlineStr">
        <is>
          <t>Ngày</t>
        </is>
      </c>
      <c r="C16" s="18" t="n">
        <v>31</v>
      </c>
      <c r="D16" s="18" t="n">
        <v>31</v>
      </c>
      <c r="E16" s="18" t="n">
        <v>30</v>
      </c>
      <c r="F16" s="18" t="n">
        <v>27</v>
      </c>
      <c r="G16" s="18" t="n">
        <v>31</v>
      </c>
      <c r="H16" s="17" t="inlineStr">
        <is>
          <t>-</t>
        </is>
      </c>
      <c r="I16" s="17" t="inlineStr">
        <is>
          <t>-</t>
        </is>
      </c>
      <c r="J16" s="17" t="inlineStr">
        <is>
          <t>-</t>
        </is>
      </c>
      <c r="K16" s="19" t="inlineStr">
        <is>
          <t>T10 đã ghi nhận 27/31 ngày (87.1%)</t>
        </is>
      </c>
    </row>
    <row r="17" ht="22" customHeight="1">
      <c r="A17" s="16" t="inlineStr">
        <is>
          <t>Bình quân doanh số toàn cửa hàng</t>
        </is>
      </c>
      <c r="B17" s="17" t="inlineStr">
        <is>
          <t>VND / Ngày</t>
        </is>
      </c>
      <c r="C17" s="20">
        <f>C12/C16</f>
        <v/>
      </c>
      <c r="D17" s="20">
        <f>D12/D16</f>
        <v/>
      </c>
      <c r="E17" s="20">
        <f>E12/E16</f>
        <v/>
      </c>
      <c r="F17" s="20">
        <f>F12/F16</f>
        <v/>
      </c>
      <c r="G17" s="20">
        <f>G12/G16</f>
        <v/>
      </c>
      <c r="H17" s="10">
        <f>(D17-C17)/C17</f>
        <v/>
      </c>
      <c r="I17" s="10">
        <f>(E17-D17)/D17</f>
        <v/>
      </c>
      <c r="J17" s="10">
        <f>(F17-E17)/E17</f>
        <v/>
      </c>
      <c r="K17" s="19" t="inlineStr">
        <is>
          <t>Tốc độ bán hàng duy trì ổn định &gt;81M/ngày</t>
        </is>
      </c>
    </row>
    <row r="18" ht="22" customHeight="1">
      <c r="A18" s="21" t="inlineStr">
        <is>
          <t>Bình quân Nhóm 1 (Đồ chơi, Mẹ &amp; bé)</t>
        </is>
      </c>
      <c r="B18" s="17" t="inlineStr">
        <is>
          <t>VND / Ngày</t>
        </is>
      </c>
      <c r="C18" s="22">
        <f>C9/C16</f>
        <v/>
      </c>
      <c r="D18" s="22">
        <f>D9/D16</f>
        <v/>
      </c>
      <c r="E18" s="22">
        <f>E9/E16</f>
        <v/>
      </c>
      <c r="F18" s="22">
        <f>F9/F16</f>
        <v/>
      </c>
      <c r="G18" s="22">
        <f>G9/G16</f>
        <v/>
      </c>
      <c r="H18" s="10">
        <f>(D18-C18)/C18</f>
        <v/>
      </c>
      <c r="I18" s="10">
        <f>(E18-D18)/D18</f>
        <v/>
      </c>
      <c r="J18" s="10">
        <f>(F18-E18)/E18</f>
        <v/>
      </c>
      <c r="K18" s="19" t="inlineStr">
        <is>
          <t>Đóng góp đều đặn 24.5M - 25.4M / ngày</t>
        </is>
      </c>
    </row>
    <row r="19" ht="22" customHeight="1">
      <c r="A19" s="21" t="inlineStr">
        <is>
          <t>Bình quân Nhóm 3 (Sữa các loại)</t>
        </is>
      </c>
      <c r="B19" s="17" t="inlineStr">
        <is>
          <t>VND / Ngày</t>
        </is>
      </c>
      <c r="C19" s="22">
        <f>C11/C16</f>
        <v/>
      </c>
      <c r="D19" s="22">
        <f>D11/D16</f>
        <v/>
      </c>
      <c r="E19" s="22">
        <f>E11/E16</f>
        <v/>
      </c>
      <c r="F19" s="22">
        <f>F11/F16</f>
        <v/>
      </c>
      <c r="G19" s="22">
        <f>G11/G16</f>
        <v/>
      </c>
      <c r="H19" s="10">
        <f>(D19-C19)/C19</f>
        <v/>
      </c>
      <c r="I19" s="10">
        <f>(E19-D19)/D19</f>
        <v/>
      </c>
      <c r="J19" s="10">
        <f>(F19-E19)/E19</f>
        <v/>
      </c>
      <c r="K19" s="19" t="inlineStr">
        <is>
          <t>Dòng doanh số xương sống &gt;55M / ngày</t>
        </is>
      </c>
    </row>
    <row r="21">
      <c r="A21" s="5" t="inlineStr">
        <is>
          <t>III. TOP 10 NGÀNH HÀNG / THƯƠNG HIỆU ĐÓNG GÓP DOANH THU CAO NHẤT 4 THÁNG</t>
        </is>
      </c>
    </row>
    <row r="22" ht="26" customHeight="1">
      <c r="A22" s="6" t="inlineStr">
        <is>
          <t>Hạng</t>
        </is>
      </c>
      <c r="B22" s="6" t="inlineStr">
        <is>
          <t>Phân Nhóm</t>
        </is>
      </c>
      <c r="C22" s="6" t="inlineStr">
        <is>
          <t>Tên Mặt Hàng / Thương Hiệu</t>
        </is>
      </c>
      <c r="D22" s="6" t="inlineStr">
        <is>
          <t>Tháng 07</t>
        </is>
      </c>
      <c r="E22" s="6" t="inlineStr">
        <is>
          <t>Tháng 08</t>
        </is>
      </c>
      <c r="F22" s="6" t="inlineStr">
        <is>
          <t>Tháng 09</t>
        </is>
      </c>
      <c r="G22" s="6" t="inlineStr">
        <is>
          <t>Tháng 10 (27N)</t>
        </is>
      </c>
      <c r="H22" s="6" t="inlineStr">
        <is>
          <t>Dự Phóng T10</t>
        </is>
      </c>
      <c r="I22" s="6" t="inlineStr">
        <is>
          <t>Tổng 4 Tháng</t>
        </is>
      </c>
      <c r="J22" s="6" t="inlineStr">
        <is>
          <t>Tỷ Trọng / Doanh Thu</t>
        </is>
      </c>
      <c r="K22" s="6" t="inlineStr">
        <is>
          <t>Đánh Giá Chiến Lược</t>
        </is>
      </c>
    </row>
    <row r="23" ht="21" customHeight="1">
      <c r="A23" s="17" t="n">
        <v>1</v>
      </c>
      <c r="B23" s="17" t="inlineStr">
        <is>
          <t>Nhóm 3</t>
        </is>
      </c>
      <c r="C23" s="7" t="inlineStr">
        <is>
          <t>Sữa - Nutifood Pha Sẵn</t>
        </is>
      </c>
      <c r="D23" s="9" t="n">
        <v>243665859</v>
      </c>
      <c r="E23" s="9" t="n">
        <v>253248492</v>
      </c>
      <c r="F23" s="9" t="n">
        <v>241706332</v>
      </c>
      <c r="G23" s="9" t="n">
        <v>221783607</v>
      </c>
      <c r="H23" s="9">
        <f>G23/27*31</f>
        <v/>
      </c>
      <c r="I23" s="20">
        <f>D23+E23+F23+H23</f>
        <v/>
      </c>
      <c r="J23" s="11">
        <f>I23/($G$12*4)</f>
        <v/>
      </c>
      <c r="K23" s="19" t="inlineStr">
        <is>
          <t>Top 1 doanh thu, tiêu thụ cực mạnh</t>
        </is>
      </c>
    </row>
    <row r="24" ht="21" customHeight="1">
      <c r="A24" s="17" t="n">
        <v>2</v>
      </c>
      <c r="B24" s="17" t="inlineStr">
        <is>
          <t>Nhóm 3</t>
        </is>
      </c>
      <c r="C24" s="7" t="inlineStr">
        <is>
          <t>Sữa - Abbott</t>
        </is>
      </c>
      <c r="D24" s="9" t="n">
        <v>229423000</v>
      </c>
      <c r="E24" s="9" t="n">
        <v>252158000</v>
      </c>
      <c r="F24" s="9" t="n">
        <v>255079556</v>
      </c>
      <c r="G24" s="9" t="n">
        <v>200948000</v>
      </c>
      <c r="H24" s="9">
        <f>G24/27*31</f>
        <v/>
      </c>
      <c r="I24" s="20">
        <f>D24+E24+F24+H24</f>
        <v/>
      </c>
      <c r="J24" s="11">
        <f>I24/($G$12*4)</f>
        <v/>
      </c>
      <c r="K24" s="19" t="inlineStr">
        <is>
          <t>Thương hiệu ngoại cao cấp chủ lực</t>
        </is>
      </c>
    </row>
    <row r="25" ht="21" customHeight="1">
      <c r="A25" s="17" t="n">
        <v>3</v>
      </c>
      <c r="B25" s="17" t="inlineStr">
        <is>
          <t>Nhóm 3</t>
        </is>
      </c>
      <c r="C25" s="7" t="inlineStr">
        <is>
          <t>Sữa - Vinamilk Nước</t>
        </is>
      </c>
      <c r="D25" s="9" t="n">
        <v>218109908</v>
      </c>
      <c r="E25" s="9" t="n">
        <v>216679000</v>
      </c>
      <c r="F25" s="9" t="n">
        <v>197726000</v>
      </c>
      <c r="G25" s="9" t="n">
        <v>188993031</v>
      </c>
      <c r="H25" s="9">
        <f>G25/27*31</f>
        <v/>
      </c>
      <c r="I25" s="20">
        <f>D25+E25+F25+H25</f>
        <v/>
      </c>
      <c r="J25" s="11">
        <f>I25/($G$12*4)</f>
        <v/>
      </c>
      <c r="K25" s="19" t="inlineStr">
        <is>
          <t>Mặt hàng quay vòng nhanh, bán hàng ngày</t>
        </is>
      </c>
    </row>
    <row r="26" ht="21" customHeight="1">
      <c r="A26" s="17" t="n">
        <v>4</v>
      </c>
      <c r="B26" s="17" t="inlineStr">
        <is>
          <t>Nhóm 3</t>
        </is>
      </c>
      <c r="C26" s="7" t="inlineStr">
        <is>
          <t>Sữa - Vinamilk Bột</t>
        </is>
      </c>
      <c r="D26" s="9" t="n">
        <v>158242761</v>
      </c>
      <c r="E26" s="9" t="n">
        <v>160838070</v>
      </c>
      <c r="F26" s="9" t="n">
        <v>139491535</v>
      </c>
      <c r="G26" s="9" t="n">
        <v>113767282</v>
      </c>
      <c r="H26" s="9">
        <f>G26/27*31</f>
        <v/>
      </c>
      <c r="I26" s="20">
        <f>D26+E26+F26+H26</f>
        <v/>
      </c>
      <c r="J26" s="11">
        <f>I26/($G$12*4)</f>
        <v/>
      </c>
      <c r="K26" s="19" t="inlineStr">
        <is>
          <t>Dòng sữa bột truyền thống doanh số lớn</t>
        </is>
      </c>
    </row>
    <row r="27" ht="21" customHeight="1">
      <c r="A27" s="17" t="n">
        <v>5</v>
      </c>
      <c r="B27" s="17" t="inlineStr">
        <is>
          <t>Nhóm 3</t>
        </is>
      </c>
      <c r="C27" s="7" t="inlineStr">
        <is>
          <t>Sữa - VitaDairy</t>
        </is>
      </c>
      <c r="D27" s="9" t="n">
        <v>144232000</v>
      </c>
      <c r="E27" s="9" t="n">
        <v>133463000</v>
      </c>
      <c r="F27" s="9" t="n">
        <v>132564000</v>
      </c>
      <c r="G27" s="9" t="n">
        <v>130525092</v>
      </c>
      <c r="H27" s="9">
        <f>G27/27*31</f>
        <v/>
      </c>
      <c r="I27" s="20">
        <f>D27+E27+F27+H27</f>
        <v/>
      </c>
      <c r="J27" s="11">
        <f>I27/($G$12*4)</f>
        <v/>
      </c>
      <c r="K27" s="19" t="inlineStr">
        <is>
          <t>Doanh số rất ổn định qua các tháng</t>
        </is>
      </c>
    </row>
    <row r="28" ht="21" customHeight="1">
      <c r="A28" s="17" t="n">
        <v>6</v>
      </c>
      <c r="B28" s="17" t="inlineStr">
        <is>
          <t>Nhóm 3</t>
        </is>
      </c>
      <c r="C28" s="7" t="inlineStr">
        <is>
          <t>Sữa - TH_TrueMilk</t>
        </is>
      </c>
      <c r="D28" s="9" t="n">
        <v>113990000</v>
      </c>
      <c r="E28" s="9" t="n">
        <v>139890275</v>
      </c>
      <c r="F28" s="9" t="n">
        <v>142363000</v>
      </c>
      <c r="G28" s="9" t="n">
        <v>124453000</v>
      </c>
      <c r="H28" s="9">
        <f>G28/27*31</f>
        <v/>
      </c>
      <c r="I28" s="20">
        <f>D28+E28+F28+H28</f>
        <v/>
      </c>
      <c r="J28" s="11">
        <f>I28/($G$12*4)</f>
        <v/>
      </c>
      <c r="K28" s="19" t="inlineStr">
        <is>
          <t>Tăng trưởng tốt từ T7 lên T9</t>
        </is>
      </c>
    </row>
    <row r="29" ht="21" customHeight="1">
      <c r="A29" s="17" t="n">
        <v>7</v>
      </c>
      <c r="B29" s="17" t="inlineStr">
        <is>
          <t>Nhóm 1</t>
        </is>
      </c>
      <c r="C29" s="7" t="inlineStr">
        <is>
          <t>Mẹ &amp; Bé - Khác</t>
        </is>
      </c>
      <c r="D29" s="9" t="n">
        <v>83251256</v>
      </c>
      <c r="E29" s="9" t="n">
        <v>116351475</v>
      </c>
      <c r="F29" s="9" t="n">
        <v>116974454</v>
      </c>
      <c r="G29" s="9" t="n">
        <v>95766383</v>
      </c>
      <c r="H29" s="9">
        <f>G29/27*31</f>
        <v/>
      </c>
      <c r="I29" s="20">
        <f>D29+E29+F29+H29</f>
        <v/>
      </c>
      <c r="J29" s="11">
        <f>I29/($G$12*4)</f>
        <v/>
      </c>
      <c r="K29" s="19" t="inlineStr">
        <is>
          <t>Mặt hàng phụ kiện mẹ &amp; bé biên lợi nhuận cao</t>
        </is>
      </c>
    </row>
    <row r="30" ht="21" customHeight="1">
      <c r="A30" s="17" t="n">
        <v>8</v>
      </c>
      <c r="B30" s="17" t="inlineStr">
        <is>
          <t>Nhóm 3</t>
        </is>
      </c>
      <c r="C30" s="7" t="inlineStr">
        <is>
          <t>Sữa - Nestle</t>
        </is>
      </c>
      <c r="D30" s="9" t="n">
        <v>64792000</v>
      </c>
      <c r="E30" s="9" t="n">
        <v>87227612</v>
      </c>
      <c r="F30" s="9" t="n">
        <v>90852169</v>
      </c>
      <c r="G30" s="9" t="n">
        <v>86995179</v>
      </c>
      <c r="H30" s="9">
        <f>G30/27*31</f>
        <v/>
      </c>
      <c r="I30" s="20">
        <f>D30+E30+F30+H30</f>
        <v/>
      </c>
      <c r="J30" s="11">
        <f>I30/($G$12*4)</f>
        <v/>
      </c>
      <c r="K30" s="19" t="inlineStr">
        <is>
          <t>Tăng trưởng ấn tượng +40% từ T7</t>
        </is>
      </c>
    </row>
    <row r="31" ht="21" customHeight="1">
      <c r="A31" s="17" t="n">
        <v>9</v>
      </c>
      <c r="B31" s="17" t="inlineStr">
        <is>
          <t>Nhóm 1</t>
        </is>
      </c>
      <c r="C31" s="7" t="inlineStr">
        <is>
          <t>Sữa - ACHILLES</t>
        </is>
      </c>
      <c r="D31" s="9" t="n">
        <v>80977273</v>
      </c>
      <c r="E31" s="9" t="n">
        <v>85070314</v>
      </c>
      <c r="F31" s="9" t="n">
        <v>85961349</v>
      </c>
      <c r="G31" s="9" t="n">
        <v>67279281</v>
      </c>
      <c r="H31" s="9">
        <f>G31/27*31</f>
        <v/>
      </c>
      <c r="I31" s="20">
        <f>D31+E31+F31+H31</f>
        <v/>
      </c>
      <c r="J31" s="11">
        <f>I31/($G$12*4)</f>
        <v/>
      </c>
      <c r="K31" s="19" t="inlineStr">
        <is>
          <t>Sản phẩm độc quyền nhóm 1 thế mạnh</t>
        </is>
      </c>
    </row>
    <row r="32" ht="21" customHeight="1">
      <c r="A32" s="17" t="n">
        <v>10</v>
      </c>
      <c r="B32" s="17" t="inlineStr">
        <is>
          <t>Nhóm 3</t>
        </is>
      </c>
      <c r="C32" s="7" t="inlineStr">
        <is>
          <t>Sữa - Love in Farm</t>
        </is>
      </c>
      <c r="D32" s="9" t="n">
        <v>70223053</v>
      </c>
      <c r="E32" s="9" t="n">
        <v>77840000</v>
      </c>
      <c r="F32" s="9" t="n">
        <v>87061000</v>
      </c>
      <c r="G32" s="9" t="n">
        <v>76805076</v>
      </c>
      <c r="H32" s="9">
        <f>G32/27*31</f>
        <v/>
      </c>
      <c r="I32" s="20">
        <f>D32+E32+F32+H32</f>
        <v/>
      </c>
      <c r="J32" s="11">
        <f>I32/($G$12*4)</f>
        <v/>
      </c>
      <c r="K32" s="19" t="inlineStr">
        <is>
          <t>Tăng trưởng đều đặn qua các tháng</t>
        </is>
      </c>
    </row>
  </sheetData>
  <mergeCells count="6">
    <mergeCell ref="G4:H5"/>
    <mergeCell ref="A2:K2"/>
    <mergeCell ref="D4:F5"/>
    <mergeCell ref="I4:K5"/>
    <mergeCell ref="A1:K1"/>
    <mergeCell ref="B4:C5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8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5" customWidth="1" min="3" max="3"/>
    <col width="18" customWidth="1" min="4" max="4"/>
    <col width="18" customWidth="1" min="5" max="5"/>
    <col width="18" customWidth="1" min="6" max="6"/>
    <col width="18" customWidth="1" min="7" max="7"/>
    <col width="20" customWidth="1" min="8" max="8"/>
    <col width="20" customWidth="1" min="9" max="9"/>
    <col width="14" customWidth="1" min="10" max="10"/>
    <col width="18" customWidth="1" min="11" max="11"/>
  </cols>
  <sheetData>
    <row r="1" ht="35" customHeight="1">
      <c r="A1" s="23" t="inlineStr">
        <is>
          <t>DANH MỤC CHI TIẾT 93 NGÀNH HÀNG &amp; MẶT HÀNG KINH DOANH - CỬA HÀNG NAM DUNG</t>
        </is>
      </c>
    </row>
    <row r="2" ht="22" customHeight="1">
      <c r="A2" s="2" t="inlineStr">
        <is>
          <t>Theo dõi doanh số, tốc độ tăng trưởng và tỷ trọng đóng góp của từng mặt hàng qua 4 tháng T7, T8, T9, T10/2026</t>
        </is>
      </c>
    </row>
    <row r="4" ht="28" customHeight="1">
      <c r="A4" s="6" t="inlineStr">
        <is>
          <t>STT</t>
        </is>
      </c>
      <c r="B4" s="6" t="inlineStr">
        <is>
          <t>Nhóm Hàng</t>
        </is>
      </c>
      <c r="C4" s="6" t="inlineStr">
        <is>
          <t>Tên Mặt Hàng / Thương Hiệu</t>
        </is>
      </c>
      <c r="D4" s="6" t="inlineStr">
        <is>
          <t>Doanh Số T07</t>
        </is>
      </c>
      <c r="E4" s="6" t="inlineStr">
        <is>
          <t>Doanh Số T08</t>
        </is>
      </c>
      <c r="F4" s="6" t="inlineStr">
        <is>
          <t>Doanh Số T09</t>
        </is>
      </c>
      <c r="G4" s="6" t="inlineStr">
        <is>
          <t>Doanh Số T10 (27N)</t>
        </is>
      </c>
      <c r="H4" s="6" t="inlineStr">
        <is>
          <t>Dự Phóng T10 (31N)</t>
        </is>
      </c>
      <c r="I4" s="6" t="inlineStr">
        <is>
          <t>Tổng 4 Tháng</t>
        </is>
      </c>
      <c r="J4" s="6" t="inlineStr">
        <is>
          <t>Tỷ Trọng (%)</t>
        </is>
      </c>
      <c r="K4" s="6" t="inlineStr">
        <is>
          <t>Tăng Trưởng MoM (T10/T9)</t>
        </is>
      </c>
    </row>
    <row r="5" ht="20" customHeight="1">
      <c r="A5" s="17" t="n">
        <v>1</v>
      </c>
      <c r="B5" s="17" t="inlineStr">
        <is>
          <t>Nhóm 3</t>
        </is>
      </c>
      <c r="C5" s="24" t="inlineStr">
        <is>
          <t>Sữa - Nutifood Pha Sẵn</t>
        </is>
      </c>
      <c r="D5" s="9" t="n">
        <v>243665859</v>
      </c>
      <c r="E5" s="9" t="n">
        <v>253248492</v>
      </c>
      <c r="F5" s="9" t="n">
        <v>241706332</v>
      </c>
      <c r="G5" s="9" t="n">
        <v>221783607</v>
      </c>
      <c r="H5" s="9">
        <f>G5/27*31</f>
        <v/>
      </c>
      <c r="I5" s="20">
        <f>D5+E5+F5+H5</f>
        <v/>
      </c>
      <c r="J5" s="11">
        <f>I5/$I$98</f>
        <v/>
      </c>
      <c r="K5" s="10">
        <f>IF(F5&gt;0, (H5-F5)/F5, 0)</f>
        <v/>
      </c>
    </row>
    <row r="6" ht="20" customHeight="1">
      <c r="A6" s="25" t="n">
        <v>2</v>
      </c>
      <c r="B6" s="25" t="inlineStr">
        <is>
          <t>Nhóm 3</t>
        </is>
      </c>
      <c r="C6" s="26" t="inlineStr">
        <is>
          <t>Sữa - Abbott</t>
        </is>
      </c>
      <c r="D6" s="27" t="n">
        <v>229423000</v>
      </c>
      <c r="E6" s="27" t="n">
        <v>252158000</v>
      </c>
      <c r="F6" s="27" t="n">
        <v>255079556</v>
      </c>
      <c r="G6" s="27" t="n">
        <v>200948000</v>
      </c>
      <c r="H6" s="27">
        <f>G6/27*31</f>
        <v/>
      </c>
      <c r="I6" s="28">
        <f>D6+E6+F6+H6</f>
        <v/>
      </c>
      <c r="J6" s="29">
        <f>I6/$I$98</f>
        <v/>
      </c>
      <c r="K6" s="30">
        <f>IF(F6&gt;0, (H6-F6)/F6, 0)</f>
        <v/>
      </c>
    </row>
    <row r="7" ht="20" customHeight="1">
      <c r="A7" s="17" t="n">
        <v>3</v>
      </c>
      <c r="B7" s="17" t="inlineStr">
        <is>
          <t>Nhóm 3</t>
        </is>
      </c>
      <c r="C7" s="24" t="inlineStr">
        <is>
          <t>Sữa - Vinamilk Nước</t>
        </is>
      </c>
      <c r="D7" s="9" t="n">
        <v>218109908</v>
      </c>
      <c r="E7" s="9" t="n">
        <v>216679000</v>
      </c>
      <c r="F7" s="9" t="n">
        <v>197726000</v>
      </c>
      <c r="G7" s="9" t="n">
        <v>188993031</v>
      </c>
      <c r="H7" s="9">
        <f>G7/27*31</f>
        <v/>
      </c>
      <c r="I7" s="20">
        <f>D7+E7+F7+H7</f>
        <v/>
      </c>
      <c r="J7" s="11">
        <f>I7/$I$98</f>
        <v/>
      </c>
      <c r="K7" s="10">
        <f>IF(F7&gt;0, (H7-F7)/F7, 0)</f>
        <v/>
      </c>
    </row>
    <row r="8" ht="20" customHeight="1">
      <c r="A8" s="25" t="n">
        <v>4</v>
      </c>
      <c r="B8" s="25" t="inlineStr">
        <is>
          <t>Nhóm 3</t>
        </is>
      </c>
      <c r="C8" s="26" t="inlineStr">
        <is>
          <t>Sữa - Vinamilk Bột</t>
        </is>
      </c>
      <c r="D8" s="27" t="n">
        <v>158242761</v>
      </c>
      <c r="E8" s="27" t="n">
        <v>160838070</v>
      </c>
      <c r="F8" s="27" t="n">
        <v>139491535</v>
      </c>
      <c r="G8" s="27" t="n">
        <v>113767282</v>
      </c>
      <c r="H8" s="27">
        <f>G8/27*31</f>
        <v/>
      </c>
      <c r="I8" s="28">
        <f>D8+E8+F8+H8</f>
        <v/>
      </c>
      <c r="J8" s="29">
        <f>I8/$I$98</f>
        <v/>
      </c>
      <c r="K8" s="30">
        <f>IF(F8&gt;0, (H8-F8)/F8, 0)</f>
        <v/>
      </c>
    </row>
    <row r="9" ht="20" customHeight="1">
      <c r="A9" s="17" t="n">
        <v>5</v>
      </c>
      <c r="B9" s="17" t="inlineStr">
        <is>
          <t>Nhóm 3</t>
        </is>
      </c>
      <c r="C9" s="24" t="inlineStr">
        <is>
          <t>Sữa - VitaDairy</t>
        </is>
      </c>
      <c r="D9" s="9" t="n">
        <v>144232000</v>
      </c>
      <c r="E9" s="9" t="n">
        <v>133463000</v>
      </c>
      <c r="F9" s="9" t="n">
        <v>132564000</v>
      </c>
      <c r="G9" s="9" t="n">
        <v>130525092</v>
      </c>
      <c r="H9" s="9">
        <f>G9/27*31</f>
        <v/>
      </c>
      <c r="I9" s="20">
        <f>D9+E9+F9+H9</f>
        <v/>
      </c>
      <c r="J9" s="11">
        <f>I9/$I$98</f>
        <v/>
      </c>
      <c r="K9" s="10">
        <f>IF(F9&gt;0, (H9-F9)/F9, 0)</f>
        <v/>
      </c>
    </row>
    <row r="10" ht="20" customHeight="1">
      <c r="A10" s="25" t="n">
        <v>6</v>
      </c>
      <c r="B10" s="25" t="inlineStr">
        <is>
          <t>Nhóm 3</t>
        </is>
      </c>
      <c r="C10" s="26" t="inlineStr">
        <is>
          <t>Sữa - TH_TrueMilk</t>
        </is>
      </c>
      <c r="D10" s="27" t="n">
        <v>113990000</v>
      </c>
      <c r="E10" s="27" t="n">
        <v>139890275</v>
      </c>
      <c r="F10" s="27" t="n">
        <v>142363000</v>
      </c>
      <c r="G10" s="27" t="n">
        <v>124453000</v>
      </c>
      <c r="H10" s="27">
        <f>G10/27*31</f>
        <v/>
      </c>
      <c r="I10" s="28">
        <f>D10+E10+F10+H10</f>
        <v/>
      </c>
      <c r="J10" s="29">
        <f>I10/$I$98</f>
        <v/>
      </c>
      <c r="K10" s="30">
        <f>IF(F10&gt;0, (H10-F10)/F10, 0)</f>
        <v/>
      </c>
    </row>
    <row r="11" ht="20" customHeight="1">
      <c r="A11" s="17" t="n">
        <v>7</v>
      </c>
      <c r="B11" s="17" t="inlineStr">
        <is>
          <t>Nhóm 1</t>
        </is>
      </c>
      <c r="C11" s="24" t="inlineStr">
        <is>
          <t>Mẹ &amp; Bé - Khác</t>
        </is>
      </c>
      <c r="D11" s="9" t="n">
        <v>83251256</v>
      </c>
      <c r="E11" s="9" t="n">
        <v>116351475</v>
      </c>
      <c r="F11" s="9" t="n">
        <v>116974454</v>
      </c>
      <c r="G11" s="9" t="n">
        <v>95766383</v>
      </c>
      <c r="H11" s="9">
        <f>G11/27*31</f>
        <v/>
      </c>
      <c r="I11" s="20">
        <f>D11+E11+F11+H11</f>
        <v/>
      </c>
      <c r="J11" s="11">
        <f>I11/$I$98</f>
        <v/>
      </c>
      <c r="K11" s="10">
        <f>IF(F11&gt;0, (H11-F11)/F11, 0)</f>
        <v/>
      </c>
    </row>
    <row r="12" ht="20" customHeight="1">
      <c r="A12" s="25" t="n">
        <v>8</v>
      </c>
      <c r="B12" s="25" t="inlineStr">
        <is>
          <t>Nhóm 3</t>
        </is>
      </c>
      <c r="C12" s="26" t="inlineStr">
        <is>
          <t>Sữa - Nestle</t>
        </is>
      </c>
      <c r="D12" s="27" t="n">
        <v>64792000</v>
      </c>
      <c r="E12" s="27" t="n">
        <v>87227612</v>
      </c>
      <c r="F12" s="27" t="n">
        <v>90852169</v>
      </c>
      <c r="G12" s="27" t="n">
        <v>86995179</v>
      </c>
      <c r="H12" s="27">
        <f>G12/27*31</f>
        <v/>
      </c>
      <c r="I12" s="28">
        <f>D12+E12+F12+H12</f>
        <v/>
      </c>
      <c r="J12" s="29">
        <f>I12/$I$98</f>
        <v/>
      </c>
      <c r="K12" s="30">
        <f>IF(F12&gt;0, (H12-F12)/F12, 0)</f>
        <v/>
      </c>
    </row>
    <row r="13" ht="20" customHeight="1">
      <c r="A13" s="17" t="n">
        <v>9</v>
      </c>
      <c r="B13" s="17" t="inlineStr">
        <is>
          <t>Nhóm 1</t>
        </is>
      </c>
      <c r="C13" s="24" t="inlineStr">
        <is>
          <t>Sữa - ACHILLES</t>
        </is>
      </c>
      <c r="D13" s="9" t="n">
        <v>80977273</v>
      </c>
      <c r="E13" s="9" t="n">
        <v>85070314</v>
      </c>
      <c r="F13" s="9" t="n">
        <v>85961349</v>
      </c>
      <c r="G13" s="9" t="n">
        <v>67279281</v>
      </c>
      <c r="H13" s="9">
        <f>G13/27*31</f>
        <v/>
      </c>
      <c r="I13" s="20">
        <f>D13+E13+F13+H13</f>
        <v/>
      </c>
      <c r="J13" s="11">
        <f>I13/$I$98</f>
        <v/>
      </c>
      <c r="K13" s="10">
        <f>IF(F13&gt;0, (H13-F13)/F13, 0)</f>
        <v/>
      </c>
    </row>
    <row r="14" ht="20" customHeight="1">
      <c r="A14" s="25" t="n">
        <v>10</v>
      </c>
      <c r="B14" s="25" t="inlineStr">
        <is>
          <t>Nhóm 3</t>
        </is>
      </c>
      <c r="C14" s="26" t="inlineStr">
        <is>
          <t>Sữa - Love in Farm</t>
        </is>
      </c>
      <c r="D14" s="27" t="n">
        <v>70223053</v>
      </c>
      <c r="E14" s="27" t="n">
        <v>77840000</v>
      </c>
      <c r="F14" s="27" t="n">
        <v>87061000</v>
      </c>
      <c r="G14" s="27" t="n">
        <v>76805076</v>
      </c>
      <c r="H14" s="27">
        <f>G14/27*31</f>
        <v/>
      </c>
      <c r="I14" s="28">
        <f>D14+E14+F14+H14</f>
        <v/>
      </c>
      <c r="J14" s="29">
        <f>I14/$I$98</f>
        <v/>
      </c>
      <c r="K14" s="30">
        <f>IF(F14&gt;0, (H14-F14)/F14, 0)</f>
        <v/>
      </c>
    </row>
    <row r="15" ht="20" customHeight="1">
      <c r="A15" s="17" t="n">
        <v>11</v>
      </c>
      <c r="B15" s="17" t="inlineStr">
        <is>
          <t>Nhóm 1</t>
        </is>
      </c>
      <c r="C15" s="24" t="inlineStr">
        <is>
          <t>Sữa - Nestilac</t>
        </is>
      </c>
      <c r="D15" s="9" t="n">
        <v>70484074</v>
      </c>
      <c r="E15" s="9" t="n">
        <v>63578081</v>
      </c>
      <c r="F15" s="9" t="n">
        <v>72518069</v>
      </c>
      <c r="G15" s="9" t="n">
        <v>64315080</v>
      </c>
      <c r="H15" s="9">
        <f>G15/27*31</f>
        <v/>
      </c>
      <c r="I15" s="20">
        <f>D15+E15+F15+H15</f>
        <v/>
      </c>
      <c r="J15" s="11">
        <f>I15/$I$98</f>
        <v/>
      </c>
      <c r="K15" s="10">
        <f>IF(F15&gt;0, (H15-F15)/F15, 0)</f>
        <v/>
      </c>
    </row>
    <row r="16" ht="20" customHeight="1">
      <c r="A16" s="25" t="n">
        <v>12</v>
      </c>
      <c r="B16" s="25" t="inlineStr">
        <is>
          <t>Nhóm 1</t>
        </is>
      </c>
      <c r="C16" s="26" t="inlineStr">
        <is>
          <t>Sữa - ALPONTE</t>
        </is>
      </c>
      <c r="D16" s="27" t="n">
        <v>73559265</v>
      </c>
      <c r="E16" s="27" t="n">
        <v>68867253</v>
      </c>
      <c r="F16" s="27" t="n">
        <v>69528289</v>
      </c>
      <c r="G16" s="27" t="n">
        <v>52826249</v>
      </c>
      <c r="H16" s="27">
        <f>G16/27*31</f>
        <v/>
      </c>
      <c r="I16" s="28">
        <f>D16+E16+F16+H16</f>
        <v/>
      </c>
      <c r="J16" s="29">
        <f>I16/$I$98</f>
        <v/>
      </c>
      <c r="K16" s="30">
        <f>IF(F16&gt;0, (H16-F16)/F16, 0)</f>
        <v/>
      </c>
    </row>
    <row r="17" ht="20" customHeight="1">
      <c r="A17" s="17" t="n">
        <v>13</v>
      </c>
      <c r="B17" s="17" t="inlineStr">
        <is>
          <t>Nhóm 1</t>
        </is>
      </c>
      <c r="C17" s="24" t="inlineStr">
        <is>
          <t>Sữa - Evermilk</t>
        </is>
      </c>
      <c r="D17" s="9" t="n">
        <v>77590223</v>
      </c>
      <c r="E17" s="9" t="n">
        <v>67380000</v>
      </c>
      <c r="F17" s="9" t="n">
        <v>57633000</v>
      </c>
      <c r="G17" s="9" t="n">
        <v>48640000</v>
      </c>
      <c r="H17" s="9">
        <f>G17/27*31</f>
        <v/>
      </c>
      <c r="I17" s="20">
        <f>D17+E17+F17+H17</f>
        <v/>
      </c>
      <c r="J17" s="11">
        <f>I17/$I$98</f>
        <v/>
      </c>
      <c r="K17" s="10">
        <f>IF(F17&gt;0, (H17-F17)/F17, 0)</f>
        <v/>
      </c>
    </row>
    <row r="18" ht="20" customHeight="1">
      <c r="A18" s="25" t="n">
        <v>14</v>
      </c>
      <c r="B18" s="25" t="inlineStr">
        <is>
          <t>Nhóm 1</t>
        </is>
      </c>
      <c r="C18" s="26" t="inlineStr">
        <is>
          <t>Sữa - MediaBest</t>
        </is>
      </c>
      <c r="D18" s="27" t="n">
        <v>47786140</v>
      </c>
      <c r="E18" s="27" t="n">
        <v>63988212</v>
      </c>
      <c r="F18" s="27" t="n">
        <v>70668207</v>
      </c>
      <c r="G18" s="27" t="n">
        <v>58206081</v>
      </c>
      <c r="H18" s="27">
        <f>G18/27*31</f>
        <v/>
      </c>
      <c r="I18" s="28">
        <f>D18+E18+F18+H18</f>
        <v/>
      </c>
      <c r="J18" s="29">
        <f>I18/$I$98</f>
        <v/>
      </c>
      <c r="K18" s="30">
        <f>IF(F18&gt;0, (H18-F18)/F18, 0)</f>
        <v/>
      </c>
    </row>
    <row r="19" ht="20" customHeight="1">
      <c r="A19" s="17" t="n">
        <v>15</v>
      </c>
      <c r="B19" s="17" t="inlineStr">
        <is>
          <t>Nhóm 3</t>
        </is>
      </c>
      <c r="C19" s="24" t="inlineStr">
        <is>
          <t>Sữa - CGHL</t>
        </is>
      </c>
      <c r="D19" s="9" t="n">
        <v>64063000</v>
      </c>
      <c r="E19" s="9" t="n">
        <v>51759000</v>
      </c>
      <c r="F19" s="9" t="n">
        <v>65598810</v>
      </c>
      <c r="G19" s="9" t="n">
        <v>46834039</v>
      </c>
      <c r="H19" s="9">
        <f>G19/27*31</f>
        <v/>
      </c>
      <c r="I19" s="20">
        <f>D19+E19+F19+H19</f>
        <v/>
      </c>
      <c r="J19" s="11">
        <f>I19/$I$98</f>
        <v/>
      </c>
      <c r="K19" s="10">
        <f>IF(F19&gt;0, (H19-F19)/F19, 0)</f>
        <v/>
      </c>
    </row>
    <row r="20" ht="20" customHeight="1">
      <c r="A20" s="25" t="n">
        <v>16</v>
      </c>
      <c r="B20" s="25" t="inlineStr">
        <is>
          <t>Nhóm 3</t>
        </is>
      </c>
      <c r="C20" s="26" t="inlineStr">
        <is>
          <t>Mẹ &amp; Bé - Tã Bobby</t>
        </is>
      </c>
      <c r="D20" s="27" t="n">
        <v>54648000</v>
      </c>
      <c r="E20" s="27" t="n">
        <v>49814000</v>
      </c>
      <c r="F20" s="27" t="n">
        <v>57453000</v>
      </c>
      <c r="G20" s="27" t="n">
        <v>44137000</v>
      </c>
      <c r="H20" s="27">
        <f>G20/27*31</f>
        <v/>
      </c>
      <c r="I20" s="28">
        <f>D20+E20+F20+H20</f>
        <v/>
      </c>
      <c r="J20" s="29">
        <f>I20/$I$98</f>
        <v/>
      </c>
      <c r="K20" s="30">
        <f>IF(F20&gt;0, (H20-F20)/F20, 0)</f>
        <v/>
      </c>
    </row>
    <row r="21" ht="20" customHeight="1">
      <c r="A21" s="17" t="n">
        <v>17</v>
      </c>
      <c r="B21" s="17" t="inlineStr">
        <is>
          <t>Nhóm 3</t>
        </is>
      </c>
      <c r="C21" s="24" t="inlineStr">
        <is>
          <t>Sữa - Vinamilk Khác</t>
        </is>
      </c>
      <c r="D21" s="9" t="n">
        <v>46811386</v>
      </c>
      <c r="E21" s="9" t="n">
        <v>49492922</v>
      </c>
      <c r="F21" s="9" t="n">
        <v>43049000</v>
      </c>
      <c r="G21" s="9" t="n">
        <v>45795500</v>
      </c>
      <c r="H21" s="9">
        <f>G21/27*31</f>
        <v/>
      </c>
      <c r="I21" s="20">
        <f>D21+E21+F21+H21</f>
        <v/>
      </c>
      <c r="J21" s="11">
        <f>I21/$I$98</f>
        <v/>
      </c>
      <c r="K21" s="10">
        <f>IF(F21&gt;0, (H21-F21)/F21, 0)</f>
        <v/>
      </c>
    </row>
    <row r="22" ht="20" customHeight="1">
      <c r="A22" s="25" t="n">
        <v>18</v>
      </c>
      <c r="B22" s="25" t="inlineStr">
        <is>
          <t>Nhóm 1</t>
        </is>
      </c>
      <c r="C22" s="26" t="inlineStr">
        <is>
          <t>Thực Phẩm - Khác</t>
        </is>
      </c>
      <c r="D22" s="27" t="n">
        <v>44424053</v>
      </c>
      <c r="E22" s="27" t="n">
        <v>44801022</v>
      </c>
      <c r="F22" s="27" t="n">
        <v>49258886</v>
      </c>
      <c r="G22" s="27" t="n">
        <v>41377953</v>
      </c>
      <c r="H22" s="27">
        <f>G22/27*31</f>
        <v/>
      </c>
      <c r="I22" s="28">
        <f>D22+E22+F22+H22</f>
        <v/>
      </c>
      <c r="J22" s="29">
        <f>I22/$I$98</f>
        <v/>
      </c>
      <c r="K22" s="30">
        <f>IF(F22&gt;0, (H22-F22)/F22, 0)</f>
        <v/>
      </c>
    </row>
    <row r="23" ht="20" customHeight="1">
      <c r="A23" s="17" t="n">
        <v>19</v>
      </c>
      <c r="B23" s="17" t="inlineStr">
        <is>
          <t>Nhóm 3</t>
        </is>
      </c>
      <c r="C23" s="24" t="inlineStr">
        <is>
          <t>Mẹ &amp; Bé - Tã Quần Huggiess</t>
        </is>
      </c>
      <c r="D23" s="9" t="n">
        <v>34494000</v>
      </c>
      <c r="E23" s="9" t="n">
        <v>38587000</v>
      </c>
      <c r="F23" s="9" t="n">
        <v>40053000</v>
      </c>
      <c r="G23" s="9" t="n">
        <v>33887000</v>
      </c>
      <c r="H23" s="9">
        <f>G23/27*31</f>
        <v/>
      </c>
      <c r="I23" s="20">
        <f>D23+E23+F23+H23</f>
        <v/>
      </c>
      <c r="J23" s="11">
        <f>I23/$I$98</f>
        <v/>
      </c>
      <c r="K23" s="10">
        <f>IF(F23&gt;0, (H23-F23)/F23, 0)</f>
        <v/>
      </c>
    </row>
    <row r="24" ht="20" customHeight="1">
      <c r="A24" s="25" t="n">
        <v>20</v>
      </c>
      <c r="B24" s="25" t="inlineStr">
        <is>
          <t>Nhóm 3</t>
        </is>
      </c>
      <c r="C24" s="26" t="inlineStr">
        <is>
          <t>Sữa - Nutifood Nước</t>
        </is>
      </c>
      <c r="D24" s="27" t="n">
        <v>34129000</v>
      </c>
      <c r="E24" s="27" t="n">
        <v>41746000</v>
      </c>
      <c r="F24" s="27" t="n">
        <v>31667000</v>
      </c>
      <c r="G24" s="27" t="n">
        <v>26649000</v>
      </c>
      <c r="H24" s="27">
        <f>G24/27*31</f>
        <v/>
      </c>
      <c r="I24" s="28">
        <f>D24+E24+F24+H24</f>
        <v/>
      </c>
      <c r="J24" s="29">
        <f>I24/$I$98</f>
        <v/>
      </c>
      <c r="K24" s="30">
        <f>IF(F24&gt;0, (H24-F24)/F24, 0)</f>
        <v/>
      </c>
    </row>
    <row r="25" ht="20" customHeight="1">
      <c r="A25" s="17" t="n">
        <v>21</v>
      </c>
      <c r="B25" s="17" t="inlineStr">
        <is>
          <t>Nhóm 1</t>
        </is>
      </c>
      <c r="C25" s="24" t="inlineStr">
        <is>
          <t>Sữa - Feder</t>
        </is>
      </c>
      <c r="D25" s="9" t="n">
        <v>30066077</v>
      </c>
      <c r="E25" s="9" t="n">
        <v>33201090</v>
      </c>
      <c r="F25" s="9" t="n">
        <v>28723069</v>
      </c>
      <c r="G25" s="9" t="n">
        <v>31542074</v>
      </c>
      <c r="H25" s="9">
        <f>G25/27*31</f>
        <v/>
      </c>
      <c r="I25" s="20">
        <f>D25+E25+F25+H25</f>
        <v/>
      </c>
      <c r="J25" s="11">
        <f>I25/$I$98</f>
        <v/>
      </c>
      <c r="K25" s="10">
        <f>IF(F25&gt;0, (H25-F25)/F25, 0)</f>
        <v/>
      </c>
    </row>
    <row r="26" ht="20" customHeight="1">
      <c r="A26" s="25" t="n">
        <v>22</v>
      </c>
      <c r="B26" s="25" t="inlineStr">
        <is>
          <t>Nhóm 1</t>
        </is>
      </c>
      <c r="C26" s="26" t="inlineStr">
        <is>
          <t>Sữa - Orgalait</t>
        </is>
      </c>
      <c r="D26" s="27" t="n">
        <v>26479000</v>
      </c>
      <c r="E26" s="27" t="n">
        <v>26151000</v>
      </c>
      <c r="F26" s="27" t="n">
        <v>26312019</v>
      </c>
      <c r="G26" s="27" t="n">
        <v>43869061</v>
      </c>
      <c r="H26" s="27">
        <f>G26/27*31</f>
        <v/>
      </c>
      <c r="I26" s="28">
        <f>D26+E26+F26+H26</f>
        <v/>
      </c>
      <c r="J26" s="29">
        <f>I26/$I$98</f>
        <v/>
      </c>
      <c r="K26" s="30">
        <f>IF(F26&gt;0, (H26-F26)/F26, 0)</f>
        <v/>
      </c>
    </row>
    <row r="27" ht="20" customHeight="1">
      <c r="A27" s="17" t="n">
        <v>23</v>
      </c>
      <c r="B27" s="17" t="inlineStr">
        <is>
          <t>Nhóm 1</t>
        </is>
      </c>
      <c r="C27" s="24" t="inlineStr">
        <is>
          <t>Mẹ &amp; Bé - Tã Papa</t>
        </is>
      </c>
      <c r="D27" s="9" t="n">
        <v>30216418</v>
      </c>
      <c r="E27" s="9" t="n">
        <v>28437647</v>
      </c>
      <c r="F27" s="9" t="n">
        <v>28080000</v>
      </c>
      <c r="G27" s="9" t="n">
        <v>23216856</v>
      </c>
      <c r="H27" s="9">
        <f>G27/27*31</f>
        <v/>
      </c>
      <c r="I27" s="20">
        <f>D27+E27+F27+H27</f>
        <v/>
      </c>
      <c r="J27" s="11">
        <f>I27/$I$98</f>
        <v/>
      </c>
      <c r="K27" s="10">
        <f>IF(F27&gt;0, (H27-F27)/F27, 0)</f>
        <v/>
      </c>
    </row>
    <row r="28" ht="20" customHeight="1">
      <c r="A28" s="25" t="n">
        <v>24</v>
      </c>
      <c r="B28" s="25" t="inlineStr">
        <is>
          <t>Nhóm 3</t>
        </is>
      </c>
      <c r="C28" s="26" t="inlineStr">
        <is>
          <t>Sữa - Nutifood Bột</t>
        </is>
      </c>
      <c r="D28" s="27" t="n">
        <v>25069000</v>
      </c>
      <c r="E28" s="27" t="n">
        <v>32206000</v>
      </c>
      <c r="F28" s="27" t="n">
        <v>22444000</v>
      </c>
      <c r="G28" s="27" t="n">
        <v>21696000</v>
      </c>
      <c r="H28" s="27">
        <f>G28/27*31</f>
        <v/>
      </c>
      <c r="I28" s="28">
        <f>D28+E28+F28+H28</f>
        <v/>
      </c>
      <c r="J28" s="29">
        <f>I28/$I$98</f>
        <v/>
      </c>
      <c r="K28" s="30">
        <f>IF(F28&gt;0, (H28-F28)/F28, 0)</f>
        <v/>
      </c>
    </row>
    <row r="29" ht="20" customHeight="1">
      <c r="A29" s="17" t="n">
        <v>25</v>
      </c>
      <c r="B29" s="17" t="inlineStr">
        <is>
          <t>Nhóm 2</t>
        </is>
      </c>
      <c r="C29" s="24" t="inlineStr">
        <is>
          <t>Đồ Chơi - Nhỏ</t>
        </is>
      </c>
      <c r="D29" s="9" t="n">
        <v>26054599</v>
      </c>
      <c r="E29" s="9" t="n">
        <v>27766033</v>
      </c>
      <c r="F29" s="9" t="n">
        <v>23178015</v>
      </c>
      <c r="G29" s="9" t="n">
        <v>20591521</v>
      </c>
      <c r="H29" s="9">
        <f>G29/27*31</f>
        <v/>
      </c>
      <c r="I29" s="20">
        <f>D29+E29+F29+H29</f>
        <v/>
      </c>
      <c r="J29" s="11">
        <f>I29/$I$98</f>
        <v/>
      </c>
      <c r="K29" s="10">
        <f>IF(F29&gt;0, (H29-F29)/F29, 0)</f>
        <v/>
      </c>
    </row>
    <row r="30" ht="20" customHeight="1">
      <c r="A30" s="25" t="n">
        <v>26</v>
      </c>
      <c r="B30" s="25" t="inlineStr">
        <is>
          <t>Nhóm 3</t>
        </is>
      </c>
      <c r="C30" s="26" t="inlineStr">
        <is>
          <t>Sữa - Vinasoy</t>
        </is>
      </c>
      <c r="D30" s="27" t="n">
        <v>24449000</v>
      </c>
      <c r="E30" s="27" t="n">
        <v>27951000</v>
      </c>
      <c r="F30" s="27" t="n">
        <v>23920000</v>
      </c>
      <c r="G30" s="27" t="n">
        <v>19301000</v>
      </c>
      <c r="H30" s="27">
        <f>G30/27*31</f>
        <v/>
      </c>
      <c r="I30" s="28">
        <f>D30+E30+F30+H30</f>
        <v/>
      </c>
      <c r="J30" s="29">
        <f>I30/$I$98</f>
        <v/>
      </c>
      <c r="K30" s="30">
        <f>IF(F30&gt;0, (H30-F30)/F30, 0)</f>
        <v/>
      </c>
    </row>
    <row r="31" ht="20" customHeight="1">
      <c r="A31" s="17" t="n">
        <v>27</v>
      </c>
      <c r="B31" s="17" t="inlineStr">
        <is>
          <t>Nhóm 1</t>
        </is>
      </c>
      <c r="C31" s="24" t="inlineStr">
        <is>
          <t>Tã - GoMom</t>
        </is>
      </c>
      <c r="D31" s="9" t="n">
        <v>23115000</v>
      </c>
      <c r="E31" s="9" t="n">
        <v>23775000</v>
      </c>
      <c r="F31" s="9" t="n">
        <v>21105000</v>
      </c>
      <c r="G31" s="9" t="n">
        <v>23790000</v>
      </c>
      <c r="H31" s="9">
        <f>G31/27*31</f>
        <v/>
      </c>
      <c r="I31" s="20">
        <f>D31+E31+F31+H31</f>
        <v/>
      </c>
      <c r="J31" s="11">
        <f>I31/$I$98</f>
        <v/>
      </c>
      <c r="K31" s="10">
        <f>IF(F31&gt;0, (H31-F31)/F31, 0)</f>
        <v/>
      </c>
    </row>
    <row r="32" ht="20" customHeight="1">
      <c r="A32" s="25" t="n">
        <v>28</v>
      </c>
      <c r="B32" s="25" t="inlineStr">
        <is>
          <t>Nhóm 3</t>
        </is>
      </c>
      <c r="C32" s="26" t="inlineStr">
        <is>
          <t>Hàng Tiêu Dùng - Uniliver</t>
        </is>
      </c>
      <c r="D32" s="27" t="n">
        <v>15707004</v>
      </c>
      <c r="E32" s="27" t="n">
        <v>18521009</v>
      </c>
      <c r="F32" s="27" t="n">
        <v>20871002</v>
      </c>
      <c r="G32" s="27" t="n">
        <v>16901000</v>
      </c>
      <c r="H32" s="27">
        <f>G32/27*31</f>
        <v/>
      </c>
      <c r="I32" s="28">
        <f>D32+E32+F32+H32</f>
        <v/>
      </c>
      <c r="J32" s="29">
        <f>I32/$I$98</f>
        <v/>
      </c>
      <c r="K32" s="30">
        <f>IF(F32&gt;0, (H32-F32)/F32, 0)</f>
        <v/>
      </c>
    </row>
    <row r="33" ht="20" customHeight="1">
      <c r="A33" s="17" t="n">
        <v>29</v>
      </c>
      <c r="B33" s="17" t="inlineStr">
        <is>
          <t>Nhóm 1</t>
        </is>
      </c>
      <c r="C33" s="24" t="inlineStr">
        <is>
          <t>Đồ Chơi - Lớn</t>
        </is>
      </c>
      <c r="D33" s="9" t="n">
        <v>25227389</v>
      </c>
      <c r="E33" s="9" t="n">
        <v>14364003</v>
      </c>
      <c r="F33" s="9" t="n">
        <v>14812004</v>
      </c>
      <c r="G33" s="9" t="n">
        <v>13694002</v>
      </c>
      <c r="H33" s="9">
        <f>G33/27*31</f>
        <v/>
      </c>
      <c r="I33" s="20">
        <f>D33+E33+F33+H33</f>
        <v/>
      </c>
      <c r="J33" s="11">
        <f>I33/$I$98</f>
        <v/>
      </c>
      <c r="K33" s="10">
        <f>IF(F33&gt;0, (H33-F33)/F33, 0)</f>
        <v/>
      </c>
    </row>
    <row r="34" ht="20" customHeight="1">
      <c r="A34" s="25" t="n">
        <v>30</v>
      </c>
      <c r="B34" s="25" t="inlineStr">
        <is>
          <t>Nhóm 3</t>
        </is>
      </c>
      <c r="C34" s="26" t="inlineStr">
        <is>
          <t>Mẹ &amp; Bé - Tã Dán Huggiess</t>
        </is>
      </c>
      <c r="D34" s="27" t="n">
        <v>15532000</v>
      </c>
      <c r="E34" s="27" t="n">
        <v>16990000</v>
      </c>
      <c r="F34" s="27" t="n">
        <v>15864000</v>
      </c>
      <c r="G34" s="27" t="n">
        <v>14284000</v>
      </c>
      <c r="H34" s="27">
        <f>G34/27*31</f>
        <v/>
      </c>
      <c r="I34" s="28">
        <f>D34+E34+F34+H34</f>
        <v/>
      </c>
      <c r="J34" s="29">
        <f>I34/$I$98</f>
        <v/>
      </c>
      <c r="K34" s="30">
        <f>IF(F34&gt;0, (H34-F34)/F34, 0)</f>
        <v/>
      </c>
    </row>
    <row r="35" ht="20" customHeight="1">
      <c r="A35" s="17" t="n">
        <v>31</v>
      </c>
      <c r="B35" s="17" t="inlineStr">
        <is>
          <t>Nhóm 3</t>
        </is>
      </c>
      <c r="C35" s="24" t="inlineStr">
        <is>
          <t>Sữa - Khác</t>
        </is>
      </c>
      <c r="D35" s="9" t="n">
        <v>12496000</v>
      </c>
      <c r="E35" s="9" t="n">
        <v>13520000</v>
      </c>
      <c r="F35" s="9" t="n">
        <v>16926000</v>
      </c>
      <c r="G35" s="9" t="n">
        <v>18845000</v>
      </c>
      <c r="H35" s="9">
        <f>G35/27*31</f>
        <v/>
      </c>
      <c r="I35" s="20">
        <f>D35+E35+F35+H35</f>
        <v/>
      </c>
      <c r="J35" s="11">
        <f>I35/$I$98</f>
        <v/>
      </c>
      <c r="K35" s="10">
        <f>IF(F35&gt;0, (H35-F35)/F35, 0)</f>
        <v/>
      </c>
    </row>
    <row r="36" ht="20" customHeight="1">
      <c r="A36" s="25" t="n">
        <v>32</v>
      </c>
      <c r="B36" s="25" t="inlineStr">
        <is>
          <t>Nhóm 3</t>
        </is>
      </c>
      <c r="C36" s="26" t="inlineStr">
        <is>
          <t>Sữa - Anlene-Anmum</t>
        </is>
      </c>
      <c r="D36" s="27" t="n">
        <v>19588000</v>
      </c>
      <c r="E36" s="27" t="n">
        <v>12389000</v>
      </c>
      <c r="F36" s="27" t="n">
        <v>15474000</v>
      </c>
      <c r="G36" s="27" t="n">
        <v>11909000</v>
      </c>
      <c r="H36" s="27">
        <f>G36/27*31</f>
        <v/>
      </c>
      <c r="I36" s="28">
        <f>D36+E36+F36+H36</f>
        <v/>
      </c>
      <c r="J36" s="29">
        <f>I36/$I$98</f>
        <v/>
      </c>
      <c r="K36" s="30">
        <f>IF(F36&gt;0, (H36-F36)/F36, 0)</f>
        <v/>
      </c>
    </row>
    <row r="37" ht="20" customHeight="1">
      <c r="A37" s="17" t="n">
        <v>33</v>
      </c>
      <c r="B37" s="17" t="inlineStr">
        <is>
          <t>Nhóm 1</t>
        </is>
      </c>
      <c r="C37" s="24" t="inlineStr">
        <is>
          <t>Thực Phẩm - Ván Sữa</t>
        </is>
      </c>
      <c r="D37" s="9" t="n">
        <v>14736000</v>
      </c>
      <c r="E37" s="9" t="n">
        <v>14451000</v>
      </c>
      <c r="F37" s="9" t="n">
        <v>14704000</v>
      </c>
      <c r="G37" s="9" t="n">
        <v>14044000</v>
      </c>
      <c r="H37" s="9">
        <f>G37/27*31</f>
        <v/>
      </c>
      <c r="I37" s="20">
        <f>D37+E37+F37+H37</f>
        <v/>
      </c>
      <c r="J37" s="11">
        <f>I37/$I$98</f>
        <v/>
      </c>
      <c r="K37" s="10">
        <f>IF(F37&gt;0, (H37-F37)/F37, 0)</f>
        <v/>
      </c>
    </row>
    <row r="38" ht="20" customHeight="1">
      <c r="A38" s="25" t="n">
        <v>34</v>
      </c>
      <c r="B38" s="25" t="inlineStr">
        <is>
          <t>Nhóm 3</t>
        </is>
      </c>
      <c r="C38" s="26" t="inlineStr">
        <is>
          <t>Hàng Tiêu Dùng - HTD Khác</t>
        </is>
      </c>
      <c r="D38" s="27" t="n">
        <v>9338000</v>
      </c>
      <c r="E38" s="27" t="n">
        <v>20951000</v>
      </c>
      <c r="F38" s="27" t="n">
        <v>13176000</v>
      </c>
      <c r="G38" s="27" t="n">
        <v>7579000</v>
      </c>
      <c r="H38" s="27">
        <f>G38/27*31</f>
        <v/>
      </c>
      <c r="I38" s="28">
        <f>D38+E38+F38+H38</f>
        <v/>
      </c>
      <c r="J38" s="29">
        <f>I38/$I$98</f>
        <v/>
      </c>
      <c r="K38" s="30">
        <f>IF(F38&gt;0, (H38-F38)/F38, 0)</f>
        <v/>
      </c>
    </row>
    <row r="39" ht="20" customHeight="1">
      <c r="A39" s="17" t="n">
        <v>35</v>
      </c>
      <c r="B39" s="17" t="inlineStr">
        <is>
          <t>Nhóm 1</t>
        </is>
      </c>
      <c r="C39" s="24" t="inlineStr">
        <is>
          <t>Thực Phẩm - Life'sFood</t>
        </is>
      </c>
      <c r="D39" s="9" t="n">
        <v>13520176</v>
      </c>
      <c r="E39" s="9" t="n">
        <v>10326000</v>
      </c>
      <c r="F39" s="9" t="n">
        <v>9770000</v>
      </c>
      <c r="G39" s="9" t="n">
        <v>9609000</v>
      </c>
      <c r="H39" s="9">
        <f>G39/27*31</f>
        <v/>
      </c>
      <c r="I39" s="20">
        <f>D39+E39+F39+H39</f>
        <v/>
      </c>
      <c r="J39" s="11">
        <f>I39/$I$98</f>
        <v/>
      </c>
      <c r="K39" s="10">
        <f>IF(F39&gt;0, (H39-F39)/F39, 0)</f>
        <v/>
      </c>
    </row>
    <row r="40" ht="20" customHeight="1">
      <c r="A40" s="25" t="n">
        <v>36</v>
      </c>
      <c r="B40" s="25" t="inlineStr">
        <is>
          <t>Nhóm 1</t>
        </is>
      </c>
      <c r="C40" s="26" t="inlineStr">
        <is>
          <t>Sữa - GlodLay</t>
        </is>
      </c>
      <c r="D40" s="27" t="n">
        <v>11980000</v>
      </c>
      <c r="E40" s="27" t="n">
        <v>10258000</v>
      </c>
      <c r="F40" s="27" t="n">
        <v>10959000</v>
      </c>
      <c r="G40" s="27" t="n">
        <v>9949000</v>
      </c>
      <c r="H40" s="27">
        <f>G40/27*31</f>
        <v/>
      </c>
      <c r="I40" s="28">
        <f>D40+E40+F40+H40</f>
        <v/>
      </c>
      <c r="J40" s="29">
        <f>I40/$I$98</f>
        <v/>
      </c>
      <c r="K40" s="30">
        <f>IF(F40&gt;0, (H40-F40)/F40, 0)</f>
        <v/>
      </c>
    </row>
    <row r="41" ht="20" customHeight="1">
      <c r="A41" s="17" t="n">
        <v>37</v>
      </c>
      <c r="B41" s="17" t="inlineStr">
        <is>
          <t>Nhóm 3</t>
        </is>
      </c>
      <c r="C41" s="24" t="inlineStr">
        <is>
          <t>Mẹ &amp; Bé - AiKo</t>
        </is>
      </c>
      <c r="D41" s="9" t="n">
        <v>11666000</v>
      </c>
      <c r="E41" s="9" t="n">
        <v>10406000</v>
      </c>
      <c r="F41" s="9" t="n">
        <v>8465001</v>
      </c>
      <c r="G41" s="9" t="n">
        <v>8795000</v>
      </c>
      <c r="H41" s="9">
        <f>G41/27*31</f>
        <v/>
      </c>
      <c r="I41" s="20">
        <f>D41+E41+F41+H41</f>
        <v/>
      </c>
      <c r="J41" s="11">
        <f>I41/$I$98</f>
        <v/>
      </c>
      <c r="K41" s="10">
        <f>IF(F41&gt;0, (H41-F41)/F41, 0)</f>
        <v/>
      </c>
    </row>
    <row r="42" ht="20" customHeight="1">
      <c r="A42" s="25" t="n">
        <v>38</v>
      </c>
      <c r="B42" s="25" t="inlineStr">
        <is>
          <t>Nhóm 3</t>
        </is>
      </c>
      <c r="C42" s="26" t="inlineStr">
        <is>
          <t>Mẹ &amp; Bé - Johnson's</t>
        </is>
      </c>
      <c r="D42" s="27" t="n">
        <v>8292000</v>
      </c>
      <c r="E42" s="27" t="n">
        <v>8137000</v>
      </c>
      <c r="F42" s="27" t="n">
        <v>10267000</v>
      </c>
      <c r="G42" s="27" t="n">
        <v>7486000</v>
      </c>
      <c r="H42" s="27">
        <f>G42/27*31</f>
        <v/>
      </c>
      <c r="I42" s="28">
        <f>D42+E42+F42+H42</f>
        <v/>
      </c>
      <c r="J42" s="29">
        <f>I42/$I$98</f>
        <v/>
      </c>
      <c r="K42" s="30">
        <f>IF(F42&gt;0, (H42-F42)/F42, 0)</f>
        <v/>
      </c>
    </row>
    <row r="43" ht="20" customHeight="1">
      <c r="A43" s="17" t="n">
        <v>39</v>
      </c>
      <c r="B43" s="17" t="inlineStr">
        <is>
          <t>Nhóm 3</t>
        </is>
      </c>
      <c r="C43" s="24" t="inlineStr">
        <is>
          <t>Mẹ &amp; Bé - Diana Khác</t>
        </is>
      </c>
      <c r="D43" s="9" t="n">
        <v>8379000</v>
      </c>
      <c r="E43" s="9" t="n">
        <v>7887000</v>
      </c>
      <c r="F43" s="9" t="n">
        <v>11080000</v>
      </c>
      <c r="G43" s="9" t="n">
        <v>6729000</v>
      </c>
      <c r="H43" s="9">
        <f>G43/27*31</f>
        <v/>
      </c>
      <c r="I43" s="20">
        <f>D43+E43+F43+H43</f>
        <v/>
      </c>
      <c r="J43" s="11">
        <f>I43/$I$98</f>
        <v/>
      </c>
      <c r="K43" s="10">
        <f>IF(F43&gt;0, (H43-F43)/F43, 0)</f>
        <v/>
      </c>
    </row>
    <row r="44" ht="20" customHeight="1">
      <c r="A44" s="25" t="n">
        <v>40</v>
      </c>
      <c r="B44" s="25" t="inlineStr">
        <is>
          <t>Nhóm 1</t>
        </is>
      </c>
      <c r="C44" s="26" t="inlineStr">
        <is>
          <t>Sữa - NK N1</t>
        </is>
      </c>
      <c r="D44" s="27" t="n">
        <v>13395000</v>
      </c>
      <c r="E44" s="27" t="n">
        <v>8332000</v>
      </c>
      <c r="F44" s="27" t="n">
        <v>7971000</v>
      </c>
      <c r="G44" s="27" t="n">
        <v>3495000</v>
      </c>
      <c r="H44" s="27">
        <f>G44/27*31</f>
        <v/>
      </c>
      <c r="I44" s="28">
        <f>D44+E44+F44+H44</f>
        <v/>
      </c>
      <c r="J44" s="29">
        <f>I44/$I$98</f>
        <v/>
      </c>
      <c r="K44" s="30">
        <f>IF(F44&gt;0, (H44-F44)/F44, 0)</f>
        <v/>
      </c>
    </row>
    <row r="45" ht="20" customHeight="1">
      <c r="A45" s="17" t="n">
        <v>41</v>
      </c>
      <c r="B45" s="17" t="inlineStr">
        <is>
          <t>Nhóm 1</t>
        </is>
      </c>
      <c r="C45" s="24" t="inlineStr">
        <is>
          <t>Thực Phẩm - Orion</t>
        </is>
      </c>
      <c r="D45" s="9" t="n">
        <v>7743397</v>
      </c>
      <c r="E45" s="9" t="n">
        <v>8136730</v>
      </c>
      <c r="F45" s="9" t="n">
        <v>8632807</v>
      </c>
      <c r="G45" s="9" t="n">
        <v>7525364</v>
      </c>
      <c r="H45" s="9">
        <f>G45/27*31</f>
        <v/>
      </c>
      <c r="I45" s="20">
        <f>D45+E45+F45+H45</f>
        <v/>
      </c>
      <c r="J45" s="11">
        <f>I45/$I$98</f>
        <v/>
      </c>
      <c r="K45" s="10">
        <f>IF(F45&gt;0, (H45-F45)/F45, 0)</f>
        <v/>
      </c>
    </row>
    <row r="46" ht="20" customHeight="1">
      <c r="A46" s="25" t="n">
        <v>42</v>
      </c>
      <c r="B46" s="25" t="inlineStr">
        <is>
          <t>Nhóm 1</t>
        </is>
      </c>
      <c r="C46" s="26" t="inlineStr">
        <is>
          <t>Thực Phẩm - Yến Sào</t>
        </is>
      </c>
      <c r="D46" s="27" t="n">
        <v>8856001</v>
      </c>
      <c r="E46" s="27" t="n">
        <v>6677008</v>
      </c>
      <c r="F46" s="27" t="n">
        <v>7157000</v>
      </c>
      <c r="G46" s="27" t="n">
        <v>9094004</v>
      </c>
      <c r="H46" s="27">
        <f>G46/27*31</f>
        <v/>
      </c>
      <c r="I46" s="28">
        <f>D46+E46+F46+H46</f>
        <v/>
      </c>
      <c r="J46" s="29">
        <f>I46/$I$98</f>
        <v/>
      </c>
      <c r="K46" s="30">
        <f>IF(F46&gt;0, (H46-F46)/F46, 0)</f>
        <v/>
      </c>
    </row>
    <row r="47" ht="20" customHeight="1">
      <c r="A47" s="17" t="n">
        <v>43</v>
      </c>
      <c r="B47" s="17" t="inlineStr">
        <is>
          <t>Nhóm 3</t>
        </is>
      </c>
      <c r="C47" s="24" t="inlineStr">
        <is>
          <t>Sữa - Bột Ăn Ridielac</t>
        </is>
      </c>
      <c r="D47" s="9" t="n">
        <v>6503000</v>
      </c>
      <c r="E47" s="9" t="n">
        <v>8080000</v>
      </c>
      <c r="F47" s="9" t="n">
        <v>7773000</v>
      </c>
      <c r="G47" s="9" t="n">
        <v>4987000</v>
      </c>
      <c r="H47" s="9">
        <f>G47/27*31</f>
        <v/>
      </c>
      <c r="I47" s="20">
        <f>D47+E47+F47+H47</f>
        <v/>
      </c>
      <c r="J47" s="11">
        <f>I47/$I$98</f>
        <v/>
      </c>
      <c r="K47" s="10">
        <f>IF(F47&gt;0, (H47-F47)/F47, 0)</f>
        <v/>
      </c>
    </row>
    <row r="48" ht="20" customHeight="1">
      <c r="A48" s="25" t="n">
        <v>44</v>
      </c>
      <c r="B48" s="25" t="inlineStr">
        <is>
          <t>Nhóm 1</t>
        </is>
      </c>
      <c r="C48" s="26" t="inlineStr">
        <is>
          <t>Đồ Chơi - PL-NCL</t>
        </is>
      </c>
      <c r="D48" s="27" t="n">
        <v>8464002</v>
      </c>
      <c r="E48" s="27" t="n">
        <v>7083002</v>
      </c>
      <c r="F48" s="27" t="n">
        <v>5821003</v>
      </c>
      <c r="G48" s="27" t="n">
        <v>4040001</v>
      </c>
      <c r="H48" s="27">
        <f>G48/27*31</f>
        <v/>
      </c>
      <c r="I48" s="28">
        <f>D48+E48+F48+H48</f>
        <v/>
      </c>
      <c r="J48" s="29">
        <f>I48/$I$98</f>
        <v/>
      </c>
      <c r="K48" s="30">
        <f>IF(F48&gt;0, (H48-F48)/F48, 0)</f>
        <v/>
      </c>
    </row>
    <row r="49" ht="20" customHeight="1">
      <c r="A49" s="17" t="n">
        <v>45</v>
      </c>
      <c r="B49" s="17" t="inlineStr">
        <is>
          <t>Nhóm 2</t>
        </is>
      </c>
      <c r="C49" s="24" t="inlineStr">
        <is>
          <t>Thời Trang - Phụ Kiện Thời Trang</t>
        </is>
      </c>
      <c r="D49" s="9" t="n">
        <v>6587000</v>
      </c>
      <c r="E49" s="9" t="n">
        <v>7052054</v>
      </c>
      <c r="F49" s="9" t="n">
        <v>7310000</v>
      </c>
      <c r="G49" s="9" t="n">
        <v>4178038</v>
      </c>
      <c r="H49" s="9">
        <f>G49/27*31</f>
        <v/>
      </c>
      <c r="I49" s="20">
        <f>D49+E49+F49+H49</f>
        <v/>
      </c>
      <c r="J49" s="11">
        <f>I49/$I$98</f>
        <v/>
      </c>
      <c r="K49" s="10">
        <f>IF(F49&gt;0, (H49-F49)/F49, 0)</f>
        <v/>
      </c>
    </row>
    <row r="50" ht="20" customHeight="1">
      <c r="A50" s="25" t="n">
        <v>46</v>
      </c>
      <c r="B50" s="25" t="inlineStr">
        <is>
          <t>Nhóm 1</t>
        </is>
      </c>
      <c r="C50" s="26" t="inlineStr">
        <is>
          <t>Mẹ &amp; Bé - Tã Diapex</t>
        </is>
      </c>
      <c r="D50" s="27" t="n">
        <v>6105000</v>
      </c>
      <c r="E50" s="27" t="n">
        <v>5695000</v>
      </c>
      <c r="F50" s="27" t="n">
        <v>5880000</v>
      </c>
      <c r="G50" s="27" t="n">
        <v>3960000</v>
      </c>
      <c r="H50" s="27">
        <f>G50/27*31</f>
        <v/>
      </c>
      <c r="I50" s="28">
        <f>D50+E50+F50+H50</f>
        <v/>
      </c>
      <c r="J50" s="29">
        <f>I50/$I$98</f>
        <v/>
      </c>
      <c r="K50" s="30">
        <f>IF(F50&gt;0, (H50-F50)/F50, 0)</f>
        <v/>
      </c>
    </row>
    <row r="51" ht="20" customHeight="1">
      <c r="A51" s="17" t="n">
        <v>47</v>
      </c>
      <c r="B51" s="17" t="inlineStr">
        <is>
          <t>Nhóm 1</t>
        </is>
      </c>
      <c r="C51" s="24" t="inlineStr">
        <is>
          <t>Thực Phẩm - Cháo Tươi</t>
        </is>
      </c>
      <c r="D51" s="9" t="n">
        <v>4149000</v>
      </c>
      <c r="E51" s="9" t="n">
        <v>5601000</v>
      </c>
      <c r="F51" s="9" t="n">
        <v>5216000</v>
      </c>
      <c r="G51" s="9" t="n">
        <v>5157000</v>
      </c>
      <c r="H51" s="9">
        <f>G51/27*31</f>
        <v/>
      </c>
      <c r="I51" s="20">
        <f>D51+E51+F51+H51</f>
        <v/>
      </c>
      <c r="J51" s="11">
        <f>I51/$I$98</f>
        <v/>
      </c>
      <c r="K51" s="10">
        <f>IF(F51&gt;0, (H51-F51)/F51, 0)</f>
        <v/>
      </c>
    </row>
    <row r="52" ht="20" customHeight="1">
      <c r="A52" s="25" t="n">
        <v>48</v>
      </c>
      <c r="B52" s="25" t="inlineStr">
        <is>
          <t>Nhóm 2</t>
        </is>
      </c>
      <c r="C52" s="26" t="inlineStr">
        <is>
          <t>Thời Trang - Quần Áo Trẻ Em</t>
        </is>
      </c>
      <c r="D52" s="27" t="n">
        <v>7775000</v>
      </c>
      <c r="E52" s="27" t="n">
        <v>5114000</v>
      </c>
      <c r="F52" s="27" t="n">
        <v>4710000</v>
      </c>
      <c r="G52" s="27" t="n">
        <v>2507000</v>
      </c>
      <c r="H52" s="27">
        <f>G52/27*31</f>
        <v/>
      </c>
      <c r="I52" s="28">
        <f>D52+E52+F52+H52</f>
        <v/>
      </c>
      <c r="J52" s="29">
        <f>I52/$I$98</f>
        <v/>
      </c>
      <c r="K52" s="30">
        <f>IF(F52&gt;0, (H52-F52)/F52, 0)</f>
        <v/>
      </c>
    </row>
    <row r="53" ht="20" customHeight="1">
      <c r="A53" s="17" t="n">
        <v>49</v>
      </c>
      <c r="B53" s="17" t="inlineStr">
        <is>
          <t>Nhóm 1</t>
        </is>
      </c>
      <c r="C53" s="24" t="inlineStr">
        <is>
          <t>Mẹ &amp; Bé - Chăn Gối Nệm</t>
        </is>
      </c>
      <c r="D53" s="9" t="n">
        <v>1198000</v>
      </c>
      <c r="E53" s="9" t="n">
        <v>7189001</v>
      </c>
      <c r="F53" s="9" t="n">
        <v>9618001</v>
      </c>
      <c r="G53" s="9" t="n">
        <v>1445008</v>
      </c>
      <c r="H53" s="9">
        <f>G53/27*31</f>
        <v/>
      </c>
      <c r="I53" s="20">
        <f>D53+E53+F53+H53</f>
        <v/>
      </c>
      <c r="J53" s="11">
        <f>I53/$I$98</f>
        <v/>
      </c>
      <c r="K53" s="10">
        <f>IF(F53&gt;0, (H53-F53)/F53, 0)</f>
        <v/>
      </c>
    </row>
    <row r="54" ht="20" customHeight="1">
      <c r="A54" s="25" t="n">
        <v>50</v>
      </c>
      <c r="B54" s="25" t="inlineStr">
        <is>
          <t>Nhóm 3</t>
        </is>
      </c>
      <c r="C54" s="26" t="inlineStr">
        <is>
          <t>Hàng Tiêu Dùng - Giấy</t>
        </is>
      </c>
      <c r="D54" s="27" t="n">
        <v>4638000</v>
      </c>
      <c r="E54" s="27" t="n">
        <v>4928000</v>
      </c>
      <c r="F54" s="27" t="n">
        <v>5469000</v>
      </c>
      <c r="G54" s="27" t="n">
        <v>4153043</v>
      </c>
      <c r="H54" s="27">
        <f>G54/27*31</f>
        <v/>
      </c>
      <c r="I54" s="28">
        <f>D54+E54+F54+H54</f>
        <v/>
      </c>
      <c r="J54" s="29">
        <f>I54/$I$98</f>
        <v/>
      </c>
      <c r="K54" s="30">
        <f>IF(F54&gt;0, (H54-F54)/F54, 0)</f>
        <v/>
      </c>
    </row>
    <row r="55" ht="20" customHeight="1">
      <c r="A55" s="17" t="n">
        <v>51</v>
      </c>
      <c r="B55" s="17" t="inlineStr">
        <is>
          <t>Nhóm 1</t>
        </is>
      </c>
      <c r="C55" s="24" t="inlineStr">
        <is>
          <t>Thực Phẩm - Bibica</t>
        </is>
      </c>
      <c r="D55" s="9" t="n">
        <v>4478000</v>
      </c>
      <c r="E55" s="9" t="n">
        <v>5410000</v>
      </c>
      <c r="F55" s="9" t="n">
        <v>4345000</v>
      </c>
      <c r="G55" s="9" t="n">
        <v>4800000</v>
      </c>
      <c r="H55" s="9">
        <f>G55/27*31</f>
        <v/>
      </c>
      <c r="I55" s="20">
        <f>D55+E55+F55+H55</f>
        <v/>
      </c>
      <c r="J55" s="11">
        <f>I55/$I$98</f>
        <v/>
      </c>
      <c r="K55" s="10">
        <f>IF(F55&gt;0, (H55-F55)/F55, 0)</f>
        <v/>
      </c>
    </row>
    <row r="56" ht="20" customHeight="1">
      <c r="A56" s="25" t="n">
        <v>52</v>
      </c>
      <c r="B56" s="25" t="inlineStr">
        <is>
          <t>Nhóm 3</t>
        </is>
      </c>
      <c r="C56" s="26" t="inlineStr">
        <is>
          <t>Sữa - Nutifood Khác</t>
        </is>
      </c>
      <c r="D56" s="27" t="n">
        <v>7362000</v>
      </c>
      <c r="E56" s="27" t="n">
        <v>4624000</v>
      </c>
      <c r="F56" s="27" t="n">
        <v>3386000</v>
      </c>
      <c r="G56" s="27" t="n">
        <v>2639000</v>
      </c>
      <c r="H56" s="27">
        <f>G56/27*31</f>
        <v/>
      </c>
      <c r="I56" s="28">
        <f>D56+E56+F56+H56</f>
        <v/>
      </c>
      <c r="J56" s="29">
        <f>I56/$I$98</f>
        <v/>
      </c>
      <c r="K56" s="30">
        <f>IF(F56&gt;0, (H56-F56)/F56, 0)</f>
        <v/>
      </c>
    </row>
    <row r="57" ht="20" customHeight="1">
      <c r="A57" s="17" t="n">
        <v>53</v>
      </c>
      <c r="B57" s="17" t="inlineStr">
        <is>
          <t>Nhóm 1</t>
        </is>
      </c>
      <c r="C57" s="24" t="inlineStr">
        <is>
          <t>Thực Phẩm - TP N1</t>
        </is>
      </c>
      <c r="D57" s="9" t="n">
        <v>4626000</v>
      </c>
      <c r="E57" s="9" t="n">
        <v>4849000</v>
      </c>
      <c r="F57" s="9" t="n">
        <v>4100000</v>
      </c>
      <c r="G57" s="9" t="n">
        <v>4134000</v>
      </c>
      <c r="H57" s="9">
        <f>G57/27*31</f>
        <v/>
      </c>
      <c r="I57" s="20">
        <f>D57+E57+F57+H57</f>
        <v/>
      </c>
      <c r="J57" s="11">
        <f>I57/$I$98</f>
        <v/>
      </c>
      <c r="K57" s="10">
        <f>IF(F57&gt;0, (H57-F57)/F57, 0)</f>
        <v/>
      </c>
    </row>
    <row r="58" ht="20" customHeight="1">
      <c r="A58" s="25" t="n">
        <v>54</v>
      </c>
      <c r="B58" s="25" t="inlineStr">
        <is>
          <t>Nhóm 1</t>
        </is>
      </c>
      <c r="C58" s="26" t="inlineStr">
        <is>
          <t>Thực Phẩm - Pepsico</t>
        </is>
      </c>
      <c r="D58" s="27" t="n">
        <v>2927000</v>
      </c>
      <c r="E58" s="27" t="n">
        <v>5047000</v>
      </c>
      <c r="F58" s="27" t="n">
        <v>3579000</v>
      </c>
      <c r="G58" s="27" t="n">
        <v>4018000</v>
      </c>
      <c r="H58" s="27">
        <f>G58/27*31</f>
        <v/>
      </c>
      <c r="I58" s="28">
        <f>D58+E58+F58+H58</f>
        <v/>
      </c>
      <c r="J58" s="29">
        <f>I58/$I$98</f>
        <v/>
      </c>
      <c r="K58" s="30">
        <f>IF(F58&gt;0, (H58-F58)/F58, 0)</f>
        <v/>
      </c>
    </row>
    <row r="59" ht="20" customHeight="1">
      <c r="A59" s="17" t="n">
        <v>55</v>
      </c>
      <c r="B59" s="17" t="inlineStr">
        <is>
          <t>Nhóm 3</t>
        </is>
      </c>
      <c r="C59" s="24" t="inlineStr">
        <is>
          <t>Mẹ &amp; Bé - Pigeon</t>
        </is>
      </c>
      <c r="D59" s="9" t="n">
        <v>3531000</v>
      </c>
      <c r="E59" s="9" t="n">
        <v>4196388</v>
      </c>
      <c r="F59" s="9" t="n">
        <v>3471000</v>
      </c>
      <c r="G59" s="9" t="n">
        <v>3623000</v>
      </c>
      <c r="H59" s="9">
        <f>G59/27*31</f>
        <v/>
      </c>
      <c r="I59" s="20">
        <f>D59+E59+F59+H59</f>
        <v/>
      </c>
      <c r="J59" s="11">
        <f>I59/$I$98</f>
        <v/>
      </c>
      <c r="K59" s="10">
        <f>IF(F59&gt;0, (H59-F59)/F59, 0)</f>
        <v/>
      </c>
    </row>
    <row r="60" ht="20" customHeight="1">
      <c r="A60" s="25" t="n">
        <v>56</v>
      </c>
      <c r="B60" s="25" t="inlineStr">
        <is>
          <t>Nhóm 1</t>
        </is>
      </c>
      <c r="C60" s="26" t="inlineStr">
        <is>
          <t>Mẹ &amp; Bé - Bảo Nhiên</t>
        </is>
      </c>
      <c r="D60" s="27" t="n">
        <v>3144000</v>
      </c>
      <c r="E60" s="27" t="n">
        <v>2748000</v>
      </c>
      <c r="F60" s="27" t="n">
        <v>2694000</v>
      </c>
      <c r="G60" s="27" t="n">
        <v>3406000</v>
      </c>
      <c r="H60" s="27">
        <f>G60/27*31</f>
        <v/>
      </c>
      <c r="I60" s="28">
        <f>D60+E60+F60+H60</f>
        <v/>
      </c>
      <c r="J60" s="29">
        <f>I60/$I$98</f>
        <v/>
      </c>
      <c r="K60" s="30">
        <f>IF(F60&gt;0, (H60-F60)/F60, 0)</f>
        <v/>
      </c>
    </row>
    <row r="61" ht="20" customHeight="1">
      <c r="A61" s="17" t="n">
        <v>57</v>
      </c>
      <c r="B61" s="17" t="inlineStr">
        <is>
          <t>Nhóm 1</t>
        </is>
      </c>
      <c r="C61" s="24" t="inlineStr">
        <is>
          <t>Thực Phẩm - Cháo Đại Nam</t>
        </is>
      </c>
      <c r="D61" s="9" t="n">
        <v>3503288</v>
      </c>
      <c r="E61" s="9" t="n">
        <v>2544000</v>
      </c>
      <c r="F61" s="9" t="n">
        <v>3038000</v>
      </c>
      <c r="G61" s="9" t="n">
        <v>2105000</v>
      </c>
      <c r="H61" s="9">
        <f>G61/27*31</f>
        <v/>
      </c>
      <c r="I61" s="20">
        <f>D61+E61+F61+H61</f>
        <v/>
      </c>
      <c r="J61" s="11">
        <f>I61/$I$98</f>
        <v/>
      </c>
      <c r="K61" s="10">
        <f>IF(F61&gt;0, (H61-F61)/F61, 0)</f>
        <v/>
      </c>
    </row>
    <row r="62" ht="20" customHeight="1">
      <c r="A62" s="25" t="n">
        <v>58</v>
      </c>
      <c r="B62" s="25" t="inlineStr">
        <is>
          <t>Nhóm 1</t>
        </is>
      </c>
      <c r="C62" s="26" t="inlineStr">
        <is>
          <t>Mẹ &amp; Bé - TaKaRa</t>
        </is>
      </c>
      <c r="D62" s="27" t="n">
        <v>1541000</v>
      </c>
      <c r="E62" s="27" t="n">
        <v>3352488</v>
      </c>
      <c r="F62" s="27" t="n">
        <v>2166000</v>
      </c>
      <c r="G62" s="27" t="n">
        <v>3435000</v>
      </c>
      <c r="H62" s="27">
        <f>G62/27*31</f>
        <v/>
      </c>
      <c r="I62" s="28">
        <f>D62+E62+F62+H62</f>
        <v/>
      </c>
      <c r="J62" s="29">
        <f>I62/$I$98</f>
        <v/>
      </c>
      <c r="K62" s="30">
        <f>IF(F62&gt;0, (H62-F62)/F62, 0)</f>
        <v/>
      </c>
    </row>
    <row r="63" ht="20" customHeight="1">
      <c r="A63" s="17" t="n">
        <v>59</v>
      </c>
      <c r="B63" s="17" t="inlineStr">
        <is>
          <t>Nhóm 1</t>
        </is>
      </c>
      <c r="C63" s="24" t="inlineStr">
        <is>
          <t>Thực Phẩm - Phô Mai Bò Cười</t>
        </is>
      </c>
      <c r="D63" s="9" t="n">
        <v>2845000</v>
      </c>
      <c r="E63" s="9" t="n">
        <v>2790000</v>
      </c>
      <c r="F63" s="9" t="n">
        <v>2435000</v>
      </c>
      <c r="G63" s="9" t="n">
        <v>2390000</v>
      </c>
      <c r="H63" s="9">
        <f>G63/27*31</f>
        <v/>
      </c>
      <c r="I63" s="20">
        <f>D63+E63+F63+H63</f>
        <v/>
      </c>
      <c r="J63" s="11">
        <f>I63/$I$98</f>
        <v/>
      </c>
      <c r="K63" s="10">
        <f>IF(F63&gt;0, (H63-F63)/F63, 0)</f>
        <v/>
      </c>
    </row>
    <row r="64" ht="20" customHeight="1">
      <c r="A64" s="25" t="n">
        <v>60</v>
      </c>
      <c r="B64" s="25" t="inlineStr">
        <is>
          <t>Nhóm 1</t>
        </is>
      </c>
      <c r="C64" s="26" t="inlineStr">
        <is>
          <t>Thực Phẩm - Dầu Ăn</t>
        </is>
      </c>
      <c r="D64" s="27" t="n">
        <v>2531020</v>
      </c>
      <c r="E64" s="27" t="n">
        <v>1415743</v>
      </c>
      <c r="F64" s="27" t="n">
        <v>3825029</v>
      </c>
      <c r="G64" s="27" t="n">
        <v>2641017</v>
      </c>
      <c r="H64" s="27">
        <f>G64/27*31</f>
        <v/>
      </c>
      <c r="I64" s="28">
        <f>D64+E64+F64+H64</f>
        <v/>
      </c>
      <c r="J64" s="29">
        <f>I64/$I$98</f>
        <v/>
      </c>
      <c r="K64" s="30">
        <f>IF(F64&gt;0, (H64-F64)/F64, 0)</f>
        <v/>
      </c>
    </row>
    <row r="65" ht="20" customHeight="1">
      <c r="A65" s="17" t="n">
        <v>61</v>
      </c>
      <c r="B65" s="17" t="inlineStr">
        <is>
          <t>Nhóm 1</t>
        </is>
      </c>
      <c r="C65" s="24" t="inlineStr">
        <is>
          <t>Thực Phẩm - Bánh Gạo</t>
        </is>
      </c>
      <c r="D65" s="9" t="n">
        <v>2504000</v>
      </c>
      <c r="E65" s="9" t="n">
        <v>2464566</v>
      </c>
      <c r="F65" s="9" t="n">
        <v>2576000</v>
      </c>
      <c r="G65" s="9" t="n">
        <v>1749843</v>
      </c>
      <c r="H65" s="9">
        <f>G65/27*31</f>
        <v/>
      </c>
      <c r="I65" s="20">
        <f>D65+E65+F65+H65</f>
        <v/>
      </c>
      <c r="J65" s="11">
        <f>I65/$I$98</f>
        <v/>
      </c>
      <c r="K65" s="10">
        <f>IF(F65&gt;0, (H65-F65)/F65, 0)</f>
        <v/>
      </c>
    </row>
    <row r="66" ht="20" customHeight="1">
      <c r="A66" s="25" t="n">
        <v>62</v>
      </c>
      <c r="B66" s="25" t="inlineStr">
        <is>
          <t>Nhóm 1</t>
        </is>
      </c>
      <c r="C66" s="26" t="inlineStr">
        <is>
          <t>Thực Phẩm - NOSA</t>
        </is>
      </c>
      <c r="D66" s="27" t="n">
        <v>3371000</v>
      </c>
      <c r="E66" s="27" t="n">
        <v>2204000</v>
      </c>
      <c r="F66" s="27" t="n">
        <v>1973000</v>
      </c>
      <c r="G66" s="27" t="n">
        <v>1250000</v>
      </c>
      <c r="H66" s="27">
        <f>G66/27*31</f>
        <v/>
      </c>
      <c r="I66" s="28">
        <f>D66+E66+F66+H66</f>
        <v/>
      </c>
      <c r="J66" s="29">
        <f>I66/$I$98</f>
        <v/>
      </c>
      <c r="K66" s="30">
        <f>IF(F66&gt;0, (H66-F66)/F66, 0)</f>
        <v/>
      </c>
    </row>
    <row r="67" ht="20" customHeight="1">
      <c r="A67" s="17" t="n">
        <v>63</v>
      </c>
      <c r="B67" s="17" t="inlineStr">
        <is>
          <t>Nhóm 3</t>
        </is>
      </c>
      <c r="C67" s="24" t="inlineStr">
        <is>
          <t>Mẹ &amp; Bé - Miếng Lót Huggiess</t>
        </is>
      </c>
      <c r="D67" s="9" t="n">
        <v>1707000</v>
      </c>
      <c r="E67" s="9" t="n">
        <v>2247000</v>
      </c>
      <c r="F67" s="9" t="n">
        <v>1446000</v>
      </c>
      <c r="G67" s="9" t="n">
        <v>1175000</v>
      </c>
      <c r="H67" s="9">
        <f>G67/27*31</f>
        <v/>
      </c>
      <c r="I67" s="20">
        <f>D67+E67+F67+H67</f>
        <v/>
      </c>
      <c r="J67" s="11">
        <f>I67/$I$98</f>
        <v/>
      </c>
      <c r="K67" s="10">
        <f>IF(F67&gt;0, (H67-F67)/F67, 0)</f>
        <v/>
      </c>
    </row>
    <row r="68" ht="20" customHeight="1">
      <c r="A68" s="25" t="n">
        <v>64</v>
      </c>
      <c r="B68" s="25" t="inlineStr">
        <is>
          <t>Nhóm 1</t>
        </is>
      </c>
      <c r="C68" s="26" t="inlineStr">
        <is>
          <t>Thực Phẩm - Thạch Rau Câu</t>
        </is>
      </c>
      <c r="D68" s="27" t="n">
        <v>1823000</v>
      </c>
      <c r="E68" s="27" t="n">
        <v>2096000</v>
      </c>
      <c r="F68" s="27" t="n">
        <v>1354000</v>
      </c>
      <c r="G68" s="27" t="n">
        <v>1016000</v>
      </c>
      <c r="H68" s="27">
        <f>G68/27*31</f>
        <v/>
      </c>
      <c r="I68" s="28">
        <f>D68+E68+F68+H68</f>
        <v/>
      </c>
      <c r="J68" s="29">
        <f>I68/$I$98</f>
        <v/>
      </c>
      <c r="K68" s="30">
        <f>IF(F68&gt;0, (H68-F68)/F68, 0)</f>
        <v/>
      </c>
    </row>
    <row r="69" ht="20" customHeight="1">
      <c r="A69" s="17" t="n">
        <v>65</v>
      </c>
      <c r="B69" s="17" t="inlineStr">
        <is>
          <t>Nhóm 2</t>
        </is>
      </c>
      <c r="C69" s="24" t="inlineStr">
        <is>
          <t>Đồ Chơi - Nhỏ-HT</t>
        </is>
      </c>
      <c r="D69" s="9" t="n">
        <v>1782153</v>
      </c>
      <c r="E69" s="9" t="n">
        <v>1874041</v>
      </c>
      <c r="F69" s="9" t="n">
        <v>1001000</v>
      </c>
      <c r="G69" s="9" t="n">
        <v>1453041</v>
      </c>
      <c r="H69" s="9">
        <f>G69/27*31</f>
        <v/>
      </c>
      <c r="I69" s="20">
        <f>D69+E69+F69+H69</f>
        <v/>
      </c>
      <c r="J69" s="11">
        <f>I69/$I$98</f>
        <v/>
      </c>
      <c r="K69" s="10">
        <f>IF(F69&gt;0, (H69-F69)/F69, 0)</f>
        <v/>
      </c>
    </row>
    <row r="70" ht="20" customHeight="1">
      <c r="A70" s="25" t="n">
        <v>66</v>
      </c>
      <c r="B70" s="25" t="inlineStr">
        <is>
          <t>Nhóm 1</t>
        </is>
      </c>
      <c r="C70" s="26" t="inlineStr">
        <is>
          <t>Thực Phẩm - Cháo Khánh Hòa Nest</t>
        </is>
      </c>
      <c r="D70" s="27" t="n">
        <v>613822</v>
      </c>
      <c r="E70" s="27" t="n">
        <v>1755000</v>
      </c>
      <c r="F70" s="27" t="n">
        <v>1547000</v>
      </c>
      <c r="G70" s="27" t="n">
        <v>1534000</v>
      </c>
      <c r="H70" s="27">
        <f>G70/27*31</f>
        <v/>
      </c>
      <c r="I70" s="28">
        <f>D70+E70+F70+H70</f>
        <v/>
      </c>
      <c r="J70" s="29">
        <f>I70/$I$98</f>
        <v/>
      </c>
      <c r="K70" s="30">
        <f>IF(F70&gt;0, (H70-F70)/F70, 0)</f>
        <v/>
      </c>
    </row>
    <row r="71" ht="20" customHeight="1">
      <c r="A71" s="17" t="n">
        <v>67</v>
      </c>
      <c r="B71" s="17" t="inlineStr">
        <is>
          <t>Nhóm 1</t>
        </is>
      </c>
      <c r="C71" s="24" t="inlineStr">
        <is>
          <t>Mẹ &amp; Bé - Cặp</t>
        </is>
      </c>
      <c r="D71" s="9" t="n">
        <v>445000</v>
      </c>
      <c r="E71" s="9" t="n">
        <v>3025003</v>
      </c>
      <c r="F71" s="9" t="n">
        <v>1235001</v>
      </c>
      <c r="G71" s="9" t="n">
        <v>265001</v>
      </c>
      <c r="H71" s="9">
        <f>G71/27*31</f>
        <v/>
      </c>
      <c r="I71" s="20">
        <f>D71+E71+F71+H71</f>
        <v/>
      </c>
      <c r="J71" s="11">
        <f>I71/$I$98</f>
        <v/>
      </c>
      <c r="K71" s="10">
        <f>IF(F71&gt;0, (H71-F71)/F71, 0)</f>
        <v/>
      </c>
    </row>
    <row r="72" ht="20" customHeight="1">
      <c r="A72" s="25" t="n">
        <v>68</v>
      </c>
      <c r="B72" s="25" t="inlineStr">
        <is>
          <t>Nhóm 2</t>
        </is>
      </c>
      <c r="C72" s="26" t="inlineStr">
        <is>
          <t>Thời Trang - Giầy Dép Trẻ Em</t>
        </is>
      </c>
      <c r="D72" s="27" t="n">
        <v>2071000</v>
      </c>
      <c r="E72" s="27" t="n">
        <v>395000</v>
      </c>
      <c r="F72" s="27" t="n">
        <v>0</v>
      </c>
      <c r="G72" s="27" t="n">
        <v>233000</v>
      </c>
      <c r="H72" s="27">
        <f>G72/27*31</f>
        <v/>
      </c>
      <c r="I72" s="28">
        <f>D72+E72+F72+H72</f>
        <v/>
      </c>
      <c r="J72" s="29">
        <f>I72/$I$98</f>
        <v/>
      </c>
      <c r="K72" s="30">
        <f>IF(F72&gt;0, (H72-F72)/F72, 0)</f>
        <v/>
      </c>
    </row>
    <row r="73" ht="20" customHeight="1">
      <c r="A73" s="17" t="n">
        <v>69</v>
      </c>
      <c r="B73" s="17" t="inlineStr">
        <is>
          <t>Nhóm 3</t>
        </is>
      </c>
      <c r="C73" s="24" t="inlineStr">
        <is>
          <t>Mẹ &amp; Bé - Tã Unidry</t>
        </is>
      </c>
      <c r="D73" s="9" t="n">
        <v>141000</v>
      </c>
      <c r="E73" s="9" t="n">
        <v>346000</v>
      </c>
      <c r="F73" s="9" t="n">
        <v>413000</v>
      </c>
      <c r="G73" s="9" t="n">
        <v>0</v>
      </c>
      <c r="H73" s="9">
        <f>G73/27*31</f>
        <v/>
      </c>
      <c r="I73" s="20">
        <f>D73+E73+F73+H73</f>
        <v/>
      </c>
      <c r="J73" s="11">
        <f>I73/$I$98</f>
        <v/>
      </c>
      <c r="K73" s="10">
        <f>IF(F73&gt;0, (H73-F73)/F73, 0)</f>
        <v/>
      </c>
    </row>
    <row r="74" ht="20" customHeight="1">
      <c r="A74" s="25" t="n">
        <v>70</v>
      </c>
      <c r="B74" s="25" t="inlineStr">
        <is>
          <t>Nhóm 2</t>
        </is>
      </c>
      <c r="C74" s="26" t="inlineStr">
        <is>
          <t>Thời Trang - Đồ Bầu</t>
        </is>
      </c>
      <c r="D74" s="27" t="n">
        <v>49000</v>
      </c>
      <c r="E74" s="27" t="n">
        <v>0</v>
      </c>
      <c r="F74" s="27" t="n">
        <v>30000</v>
      </c>
      <c r="G74" s="27" t="n">
        <v>640000</v>
      </c>
      <c r="H74" s="27">
        <f>G74/27*31</f>
        <v/>
      </c>
      <c r="I74" s="28">
        <f>D74+E74+F74+H74</f>
        <v/>
      </c>
      <c r="J74" s="29">
        <f>I74/$I$98</f>
        <v/>
      </c>
      <c r="K74" s="30">
        <f>IF(F74&gt;0, (H74-F74)/F74, 0)</f>
        <v/>
      </c>
    </row>
    <row r="75" ht="20" customHeight="1">
      <c r="A75" s="17" t="n">
        <v>71</v>
      </c>
      <c r="B75" s="17" t="inlineStr">
        <is>
          <t>Nhóm 1</t>
        </is>
      </c>
      <c r="C75" s="24" t="inlineStr">
        <is>
          <t>Thực Phẩm - Xúc Xích</t>
        </is>
      </c>
      <c r="D75" s="9" t="n">
        <v>0</v>
      </c>
      <c r="E75" s="9" t="n">
        <v>0</v>
      </c>
      <c r="F75" s="9" t="n">
        <v>0</v>
      </c>
      <c r="G75" s="9" t="n">
        <v>705000</v>
      </c>
      <c r="H75" s="9">
        <f>G75/27*31</f>
        <v/>
      </c>
      <c r="I75" s="20">
        <f>D75+E75+F75+H75</f>
        <v/>
      </c>
      <c r="J75" s="11">
        <f>I75/$I$98</f>
        <v/>
      </c>
      <c r="K75" s="10">
        <f>IF(F75&gt;0, (H75-F75)/F75, 0)</f>
        <v/>
      </c>
    </row>
    <row r="76" ht="20" customHeight="1">
      <c r="A76" s="25" t="n">
        <v>72</v>
      </c>
      <c r="B76" s="25" t="inlineStr">
        <is>
          <t>Nhóm 1</t>
        </is>
      </c>
      <c r="C76" s="26" t="inlineStr">
        <is>
          <t>Mẹ &amp; Bé - Quần Áo Vol</t>
        </is>
      </c>
      <c r="D76" s="27" t="n">
        <v>0</v>
      </c>
      <c r="E76" s="27" t="n">
        <v>200000</v>
      </c>
      <c r="F76" s="27" t="n">
        <v>250000</v>
      </c>
      <c r="G76" s="27" t="n">
        <v>150000</v>
      </c>
      <c r="H76" s="27">
        <f>G76/27*31</f>
        <v/>
      </c>
      <c r="I76" s="28">
        <f>D76+E76+F76+H76</f>
        <v/>
      </c>
      <c r="J76" s="29">
        <f>I76/$I$98</f>
        <v/>
      </c>
      <c r="K76" s="30">
        <f>IF(F76&gt;0, (H76-F76)/F76, 0)</f>
        <v/>
      </c>
    </row>
    <row r="77" ht="20" customHeight="1">
      <c r="A77" s="17" t="n">
        <v>73</v>
      </c>
      <c r="B77" s="17" t="inlineStr">
        <is>
          <t>Nhóm 3</t>
        </is>
      </c>
      <c r="C77" s="24" t="inlineStr">
        <is>
          <t>Hàng Tiêu Dùng - Khác</t>
        </is>
      </c>
      <c r="D77" s="9" t="n">
        <v>270000</v>
      </c>
      <c r="E77" s="9" t="n">
        <v>20000</v>
      </c>
      <c r="F77" s="9" t="n">
        <v>20000</v>
      </c>
      <c r="G77" s="9" t="n">
        <v>0</v>
      </c>
      <c r="H77" s="9">
        <f>G77/27*31</f>
        <v/>
      </c>
      <c r="I77" s="20">
        <f>D77+E77+F77+H77</f>
        <v/>
      </c>
      <c r="J77" s="11">
        <f>I77/$I$98</f>
        <v/>
      </c>
      <c r="K77" s="10">
        <f>IF(F77&gt;0, (H77-F77)/F77, 0)</f>
        <v/>
      </c>
    </row>
    <row r="78" ht="20" customHeight="1">
      <c r="A78" s="25" t="n">
        <v>74</v>
      </c>
      <c r="B78" s="25" t="inlineStr">
        <is>
          <t>Nhóm 1</t>
        </is>
      </c>
      <c r="C78" s="26" t="inlineStr">
        <is>
          <t>Mẹ &amp; Bé - Kington Brand</t>
        </is>
      </c>
      <c r="D78" s="27" t="n">
        <v>-112000</v>
      </c>
      <c r="E78" s="27" t="n">
        <v>64000</v>
      </c>
      <c r="F78" s="27" t="n">
        <v>36000</v>
      </c>
      <c r="G78" s="27" t="n">
        <v>220000</v>
      </c>
      <c r="H78" s="27">
        <f>G78/27*31</f>
        <v/>
      </c>
      <c r="I78" s="28">
        <f>D78+E78+F78+H78</f>
        <v/>
      </c>
      <c r="J78" s="29">
        <f>I78/$I$98</f>
        <v/>
      </c>
      <c r="K78" s="30">
        <f>IF(F78&gt;0, (H78-F78)/F78, 0)</f>
        <v/>
      </c>
    </row>
    <row r="79" ht="20" customHeight="1">
      <c r="A79" s="17" t="n">
        <v>75</v>
      </c>
      <c r="B79" s="17" t="inlineStr">
        <is>
          <t>Nhóm 1</t>
        </is>
      </c>
      <c r="C79" s="24" t="inlineStr">
        <is>
          <t>Tã - ECO</t>
        </is>
      </c>
      <c r="D79" s="9" t="n">
        <v>0</v>
      </c>
      <c r="E79" s="9" t="n">
        <v>0</v>
      </c>
      <c r="F79" s="9" t="n">
        <v>175000</v>
      </c>
      <c r="G79" s="9" t="n">
        <v>0</v>
      </c>
      <c r="H79" s="9">
        <f>G79/27*31</f>
        <v/>
      </c>
      <c r="I79" s="20">
        <f>D79+E79+F79+H79</f>
        <v/>
      </c>
      <c r="J79" s="11">
        <f>I79/$I$98</f>
        <v/>
      </c>
      <c r="K79" s="10">
        <f>IF(F79&gt;0, (H79-F79)/F79, 0)</f>
        <v/>
      </c>
    </row>
    <row r="80" ht="20" customHeight="1">
      <c r="A80" s="25" t="n">
        <v>76</v>
      </c>
      <c r="B80" s="25" t="inlineStr">
        <is>
          <t>Nhóm 2</t>
        </is>
      </c>
      <c r="C80" s="26" t="inlineStr">
        <is>
          <t>Đồ Chơi - Nhỏ PL-NCL</t>
        </is>
      </c>
      <c r="D80" s="27" t="n">
        <v>0</v>
      </c>
      <c r="E80" s="27" t="n">
        <v>174000</v>
      </c>
      <c r="F80" s="27" t="n">
        <v>0</v>
      </c>
      <c r="G80" s="27" t="n">
        <v>0</v>
      </c>
      <c r="H80" s="27">
        <f>G80/27*31</f>
        <v/>
      </c>
      <c r="I80" s="28">
        <f>D80+E80+F80+H80</f>
        <v/>
      </c>
      <c r="J80" s="29">
        <f>I80/$I$98</f>
        <v/>
      </c>
      <c r="K80" s="30">
        <f>IF(F80&gt;0, (H80-F80)/F80, 0)</f>
        <v/>
      </c>
    </row>
    <row r="81" ht="20" customHeight="1">
      <c r="A81" s="17" t="n">
        <v>77</v>
      </c>
      <c r="B81" s="17" t="inlineStr">
        <is>
          <t>Nhóm 1</t>
        </is>
      </c>
      <c r="C81" s="24" t="inlineStr">
        <is>
          <t>Mẹ &amp; Bé - Công Ty Sao Việt</t>
        </is>
      </c>
      <c r="D81" s="9" t="n">
        <v>0</v>
      </c>
      <c r="E81" s="9" t="n">
        <v>0</v>
      </c>
      <c r="F81" s="9" t="n">
        <v>0</v>
      </c>
      <c r="G81" s="9" t="n">
        <v>0</v>
      </c>
      <c r="H81" s="9">
        <f>G81/27*31</f>
        <v/>
      </c>
      <c r="I81" s="20">
        <f>D81+E81+F81+H81</f>
        <v/>
      </c>
      <c r="J81" s="11">
        <f>I81/$I$98</f>
        <v/>
      </c>
      <c r="K81" s="10">
        <f>IF(F81&gt;0, (H81-F81)/F81, 0)</f>
        <v/>
      </c>
    </row>
    <row r="82" ht="20" customHeight="1">
      <c r="A82" s="25" t="n">
        <v>78</v>
      </c>
      <c r="B82" s="25" t="inlineStr">
        <is>
          <t>Nhóm 1</t>
        </is>
      </c>
      <c r="C82" s="26" t="inlineStr">
        <is>
          <t>Sữa - BIOMI</t>
        </is>
      </c>
      <c r="D82" s="27" t="n">
        <v>0</v>
      </c>
      <c r="E82" s="27" t="n">
        <v>0</v>
      </c>
      <c r="F82" s="27" t="n">
        <v>0</v>
      </c>
      <c r="G82" s="27" t="n">
        <v>0</v>
      </c>
      <c r="H82" s="27">
        <f>G82/27*31</f>
        <v/>
      </c>
      <c r="I82" s="28">
        <f>D82+E82+F82+H82</f>
        <v/>
      </c>
      <c r="J82" s="29">
        <f>I82/$I$98</f>
        <v/>
      </c>
      <c r="K82" s="30">
        <f>IF(F82&gt;0, (H82-F82)/F82, 0)</f>
        <v/>
      </c>
    </row>
    <row r="83" ht="20" customHeight="1">
      <c r="A83" s="17" t="n">
        <v>79</v>
      </c>
      <c r="B83" s="17" t="inlineStr">
        <is>
          <t>Nhóm 1</t>
        </is>
      </c>
      <c r="C83" s="24" t="inlineStr">
        <is>
          <t>Sữa - Canago</t>
        </is>
      </c>
      <c r="D83" s="9" t="n">
        <v>0</v>
      </c>
      <c r="E83" s="9" t="n">
        <v>0</v>
      </c>
      <c r="F83" s="9" t="n">
        <v>0</v>
      </c>
      <c r="G83" s="9" t="n">
        <v>0</v>
      </c>
      <c r="H83" s="9">
        <f>G83/27*31</f>
        <v/>
      </c>
      <c r="I83" s="20">
        <f>D83+E83+F83+H83</f>
        <v/>
      </c>
      <c r="J83" s="11">
        <f>I83/$I$98</f>
        <v/>
      </c>
      <c r="K83" s="10">
        <f>IF(F83&gt;0, (H83-F83)/F83, 0)</f>
        <v/>
      </c>
    </row>
    <row r="84" ht="20" customHeight="1">
      <c r="A84" s="25" t="n">
        <v>80</v>
      </c>
      <c r="B84" s="25" t="inlineStr">
        <is>
          <t>Nhóm 1</t>
        </is>
      </c>
      <c r="C84" s="26" t="inlineStr">
        <is>
          <t>Sữa - ENDOLAC</t>
        </is>
      </c>
      <c r="D84" s="27" t="n">
        <v>0</v>
      </c>
      <c r="E84" s="27" t="n">
        <v>0</v>
      </c>
      <c r="F84" s="27" t="n">
        <v>0</v>
      </c>
      <c r="G84" s="27" t="n">
        <v>0</v>
      </c>
      <c r="H84" s="27">
        <f>G84/27*31</f>
        <v/>
      </c>
      <c r="I84" s="28">
        <f>D84+E84+F84+H84</f>
        <v/>
      </c>
      <c r="J84" s="29">
        <f>I84/$I$98</f>
        <v/>
      </c>
      <c r="K84" s="30">
        <f>IF(F84&gt;0, (H84-F84)/F84, 0)</f>
        <v/>
      </c>
    </row>
    <row r="85" ht="20" customHeight="1">
      <c r="A85" s="17" t="n">
        <v>81</v>
      </c>
      <c r="B85" s="17" t="inlineStr">
        <is>
          <t>Nhóm 1</t>
        </is>
      </c>
      <c r="C85" s="24" t="inlineStr">
        <is>
          <t>Sữa - Danalac</t>
        </is>
      </c>
      <c r="D85" s="9" t="n">
        <v>0</v>
      </c>
      <c r="E85" s="9" t="n">
        <v>0</v>
      </c>
      <c r="F85" s="9" t="n">
        <v>0</v>
      </c>
      <c r="G85" s="9" t="n">
        <v>0</v>
      </c>
      <c r="H85" s="9">
        <f>G85/27*31</f>
        <v/>
      </c>
      <c r="I85" s="20">
        <f>D85+E85+F85+H85</f>
        <v/>
      </c>
      <c r="J85" s="11">
        <f>I85/$I$98</f>
        <v/>
      </c>
      <c r="K85" s="10">
        <f>IF(F85&gt;0, (H85-F85)/F85, 0)</f>
        <v/>
      </c>
    </row>
    <row r="86" ht="20" customHeight="1">
      <c r="A86" s="25" t="n">
        <v>82</v>
      </c>
      <c r="B86" s="25" t="inlineStr">
        <is>
          <t>Nhóm 1</t>
        </is>
      </c>
      <c r="C86" s="26" t="inlineStr">
        <is>
          <t>Sữa - Dalatte</t>
        </is>
      </c>
      <c r="D86" s="27" t="n">
        <v>0</v>
      </c>
      <c r="E86" s="27" t="n">
        <v>0</v>
      </c>
      <c r="F86" s="27" t="n">
        <v>0</v>
      </c>
      <c r="G86" s="27" t="n">
        <v>0</v>
      </c>
      <c r="H86" s="27">
        <f>G86/27*31</f>
        <v/>
      </c>
      <c r="I86" s="28">
        <f>D86+E86+F86+H86</f>
        <v/>
      </c>
      <c r="J86" s="29">
        <f>I86/$I$98</f>
        <v/>
      </c>
      <c r="K86" s="30">
        <f>IF(F86&gt;0, (H86-F86)/F86, 0)</f>
        <v/>
      </c>
    </row>
    <row r="87" ht="20" customHeight="1">
      <c r="A87" s="17" t="n">
        <v>83</v>
      </c>
      <c r="B87" s="17" t="inlineStr">
        <is>
          <t>Nhóm 1</t>
        </is>
      </c>
      <c r="C87" s="24" t="inlineStr">
        <is>
          <t>Sữa - Gigo</t>
        </is>
      </c>
      <c r="D87" s="9" t="n">
        <v>0</v>
      </c>
      <c r="E87" s="9" t="n">
        <v>0</v>
      </c>
      <c r="F87" s="9" t="n">
        <v>0</v>
      </c>
      <c r="G87" s="9" t="n">
        <v>0</v>
      </c>
      <c r="H87" s="9">
        <f>G87/27*31</f>
        <v/>
      </c>
      <c r="I87" s="20">
        <f>D87+E87+F87+H87</f>
        <v/>
      </c>
      <c r="J87" s="11">
        <f>I87/$I$98</f>
        <v/>
      </c>
      <c r="K87" s="10">
        <f>IF(F87&gt;0, (H87-F87)/F87, 0)</f>
        <v/>
      </c>
    </row>
    <row r="88" ht="20" customHeight="1">
      <c r="A88" s="25" t="n">
        <v>84</v>
      </c>
      <c r="B88" s="25" t="inlineStr">
        <is>
          <t>Nhóm 1</t>
        </is>
      </c>
      <c r="C88" s="26" t="inlineStr">
        <is>
          <t>Sữa - Power</t>
        </is>
      </c>
      <c r="D88" s="27" t="n">
        <v>0</v>
      </c>
      <c r="E88" s="27" t="n">
        <v>0</v>
      </c>
      <c r="F88" s="27" t="n">
        <v>0</v>
      </c>
      <c r="G88" s="27" t="n">
        <v>0</v>
      </c>
      <c r="H88" s="27">
        <f>G88/27*31</f>
        <v/>
      </c>
      <c r="I88" s="28">
        <f>D88+E88+F88+H88</f>
        <v/>
      </c>
      <c r="J88" s="29">
        <f>I88/$I$98</f>
        <v/>
      </c>
      <c r="K88" s="30">
        <f>IF(F88&gt;0, (H88-F88)/F88, 0)</f>
        <v/>
      </c>
    </row>
    <row r="89" ht="20" customHeight="1">
      <c r="A89" s="17" t="n">
        <v>85</v>
      </c>
      <c r="B89" s="17" t="inlineStr">
        <is>
          <t>Nhóm 1</t>
        </is>
      </c>
      <c r="C89" s="24" t="inlineStr">
        <is>
          <t>Tã - Tiny Tenshi</t>
        </is>
      </c>
      <c r="D89" s="9" t="n">
        <v>0</v>
      </c>
      <c r="E89" s="9" t="n">
        <v>0</v>
      </c>
      <c r="F89" s="9" t="n">
        <v>0</v>
      </c>
      <c r="G89" s="9" t="n">
        <v>0</v>
      </c>
      <c r="H89" s="9">
        <f>G89/27*31</f>
        <v/>
      </c>
      <c r="I89" s="20">
        <f>D89+E89+F89+H89</f>
        <v/>
      </c>
      <c r="J89" s="11">
        <f>I89/$I$98</f>
        <v/>
      </c>
      <c r="K89" s="10">
        <f>IF(F89&gt;0, (H89-F89)/F89, 0)</f>
        <v/>
      </c>
    </row>
    <row r="90" ht="20" customHeight="1">
      <c r="A90" s="25" t="n">
        <v>86</v>
      </c>
      <c r="B90" s="25" t="inlineStr">
        <is>
          <t>Nhóm 1</t>
        </is>
      </c>
      <c r="C90" s="26" t="inlineStr">
        <is>
          <t>Tã - MOHA</t>
        </is>
      </c>
      <c r="D90" s="27" t="n">
        <v>0</v>
      </c>
      <c r="E90" s="27" t="n">
        <v>0</v>
      </c>
      <c r="F90" s="27" t="n">
        <v>0</v>
      </c>
      <c r="G90" s="27" t="n">
        <v>0</v>
      </c>
      <c r="H90" s="27">
        <f>G90/27*31</f>
        <v/>
      </c>
      <c r="I90" s="28">
        <f>D90+E90+F90+H90</f>
        <v/>
      </c>
      <c r="J90" s="29">
        <f>I90/$I$98</f>
        <v/>
      </c>
      <c r="K90" s="30">
        <f>IF(F90&gt;0, (H90-F90)/F90, 0)</f>
        <v/>
      </c>
    </row>
    <row r="91" ht="20" customHeight="1">
      <c r="A91" s="17" t="n">
        <v>87</v>
      </c>
      <c r="B91" s="17" t="inlineStr">
        <is>
          <t>Nhóm 1</t>
        </is>
      </c>
      <c r="C91" s="24" t="inlineStr">
        <is>
          <t>Thực Phẩm - Bánh Kinh Đô</t>
        </is>
      </c>
      <c r="D91" s="9" t="n">
        <v>0</v>
      </c>
      <c r="E91" s="9" t="n">
        <v>0</v>
      </c>
      <c r="F91" s="9" t="n">
        <v>0</v>
      </c>
      <c r="G91" s="9" t="n">
        <v>0</v>
      </c>
      <c r="H91" s="9">
        <f>G91/27*31</f>
        <v/>
      </c>
      <c r="I91" s="20">
        <f>D91+E91+F91+H91</f>
        <v/>
      </c>
      <c r="J91" s="11">
        <f>I91/$I$98</f>
        <v/>
      </c>
      <c r="K91" s="10">
        <f>IF(F91&gt;0, (H91-F91)/F91, 0)</f>
        <v/>
      </c>
    </row>
    <row r="92" ht="20" customHeight="1">
      <c r="A92" s="25" t="n">
        <v>88</v>
      </c>
      <c r="B92" s="25" t="inlineStr">
        <is>
          <t>Nhóm 1</t>
        </is>
      </c>
      <c r="C92" s="26" t="inlineStr">
        <is>
          <t>Thực Phẩm - Mayora</t>
        </is>
      </c>
      <c r="D92" s="27" t="n">
        <v>0</v>
      </c>
      <c r="E92" s="27" t="n">
        <v>0</v>
      </c>
      <c r="F92" s="27" t="n">
        <v>0</v>
      </c>
      <c r="G92" s="27" t="n">
        <v>0</v>
      </c>
      <c r="H92" s="27">
        <f>G92/27*31</f>
        <v/>
      </c>
      <c r="I92" s="28">
        <f>D92+E92+F92+H92</f>
        <v/>
      </c>
      <c r="J92" s="29">
        <f>I92/$I$98</f>
        <v/>
      </c>
      <c r="K92" s="30">
        <f>IF(F92&gt;0, (H92-F92)/F92, 0)</f>
        <v/>
      </c>
    </row>
    <row r="93" ht="20" customHeight="1">
      <c r="A93" s="17" t="n">
        <v>89</v>
      </c>
      <c r="B93" s="17" t="inlineStr">
        <is>
          <t>Nhóm 1</t>
        </is>
      </c>
      <c r="C93" s="24" t="inlineStr">
        <is>
          <t>Thực Phẩm - Alpenliebe</t>
        </is>
      </c>
      <c r="D93" s="9" t="n">
        <v>0</v>
      </c>
      <c r="E93" s="9" t="n">
        <v>0</v>
      </c>
      <c r="F93" s="9" t="n">
        <v>0</v>
      </c>
      <c r="G93" s="9" t="n">
        <v>0</v>
      </c>
      <c r="H93" s="9">
        <f>G93/27*31</f>
        <v/>
      </c>
      <c r="I93" s="20">
        <f>D93+E93+F93+H93</f>
        <v/>
      </c>
      <c r="J93" s="11">
        <f>I93/$I$98</f>
        <v/>
      </c>
      <c r="K93" s="10">
        <f>IF(F93&gt;0, (H93-F93)/F93, 0)</f>
        <v/>
      </c>
    </row>
    <row r="94" ht="20" customHeight="1">
      <c r="A94" s="25" t="n">
        <v>90</v>
      </c>
      <c r="B94" s="25" t="inlineStr">
        <is>
          <t>Nhóm 3</t>
        </is>
      </c>
      <c r="C94" s="26" t="inlineStr">
        <is>
          <t>Hàng Tiêu Dùng - Giấy Dr.Huy</t>
        </is>
      </c>
      <c r="D94" s="27" t="n">
        <v>0</v>
      </c>
      <c r="E94" s="27" t="n">
        <v>0</v>
      </c>
      <c r="F94" s="27" t="n">
        <v>0</v>
      </c>
      <c r="G94" s="27" t="n">
        <v>0</v>
      </c>
      <c r="H94" s="27">
        <f>G94/27*31</f>
        <v/>
      </c>
      <c r="I94" s="28">
        <f>D94+E94+F94+H94</f>
        <v/>
      </c>
      <c r="J94" s="29">
        <f>I94/$I$98</f>
        <v/>
      </c>
      <c r="K94" s="30">
        <f>IF(F94&gt;0, (H94-F94)/F94, 0)</f>
        <v/>
      </c>
    </row>
    <row r="95" ht="20" customHeight="1">
      <c r="A95" s="17" t="n">
        <v>91</v>
      </c>
      <c r="B95" s="17" t="inlineStr">
        <is>
          <t>Nhóm 3</t>
        </is>
      </c>
      <c r="C95" s="24" t="inlineStr">
        <is>
          <t>Mẹ &amp; Bé - BVS Diana</t>
        </is>
      </c>
      <c r="D95" s="9" t="n">
        <v>0</v>
      </c>
      <c r="E95" s="9" t="n">
        <v>0</v>
      </c>
      <c r="F95" s="9" t="n">
        <v>0</v>
      </c>
      <c r="G95" s="9" t="n">
        <v>0</v>
      </c>
      <c r="H95" s="9">
        <f>G95/27*31</f>
        <v/>
      </c>
      <c r="I95" s="20">
        <f>D95+E95+F95+H95</f>
        <v/>
      </c>
      <c r="J95" s="11">
        <f>I95/$I$98</f>
        <v/>
      </c>
      <c r="K95" s="10">
        <f>IF(F95&gt;0, (H95-F95)/F95, 0)</f>
        <v/>
      </c>
    </row>
    <row r="96" ht="20" customHeight="1">
      <c r="A96" s="25" t="n">
        <v>92</v>
      </c>
      <c r="B96" s="25" t="inlineStr">
        <is>
          <t>Nhóm 3</t>
        </is>
      </c>
      <c r="C96" s="26" t="inlineStr">
        <is>
          <t>Mẹ &amp; Bé - BVS Kotex</t>
        </is>
      </c>
      <c r="D96" s="27" t="n">
        <v>0</v>
      </c>
      <c r="E96" s="27" t="n">
        <v>0</v>
      </c>
      <c r="F96" s="27" t="n">
        <v>0</v>
      </c>
      <c r="G96" s="27" t="n">
        <v>0</v>
      </c>
      <c r="H96" s="27">
        <f>G96/27*31</f>
        <v/>
      </c>
      <c r="I96" s="28">
        <f>D96+E96+F96+H96</f>
        <v/>
      </c>
      <c r="J96" s="29">
        <f>I96/$I$98</f>
        <v/>
      </c>
      <c r="K96" s="30">
        <f>IF(F96&gt;0, (H96-F96)/F96, 0)</f>
        <v/>
      </c>
    </row>
    <row r="97" ht="20" customHeight="1">
      <c r="A97" s="17" t="n">
        <v>93</v>
      </c>
      <c r="B97" s="17" t="inlineStr">
        <is>
          <t>Nhóm 3</t>
        </is>
      </c>
      <c r="C97" s="24" t="inlineStr">
        <is>
          <t>Mẹ &amp; Bé - Tã Mijuku</t>
        </is>
      </c>
      <c r="D97" s="9" t="n">
        <v>0</v>
      </c>
      <c r="E97" s="9" t="n">
        <v>0</v>
      </c>
      <c r="F97" s="9" t="n">
        <v>0</v>
      </c>
      <c r="G97" s="9" t="n">
        <v>0</v>
      </c>
      <c r="H97" s="9">
        <f>G97/27*31</f>
        <v/>
      </c>
      <c r="I97" s="20">
        <f>D97+E97+F97+H97</f>
        <v/>
      </c>
      <c r="J97" s="11">
        <f>I97/$I$98</f>
        <v/>
      </c>
      <c r="K97" s="10">
        <f>IF(F97&gt;0, (H97-F97)/F97, 0)</f>
        <v/>
      </c>
    </row>
    <row r="98" ht="24" customHeight="1">
      <c r="A98" s="31" t="inlineStr"/>
      <c r="B98" s="31" t="inlineStr">
        <is>
          <t>TỔNG CỘNG</t>
        </is>
      </c>
      <c r="C98" s="31" t="inlineStr">
        <is>
          <t>Toàn bộ 93 ngành hàng</t>
        </is>
      </c>
      <c r="D98" s="32">
        <f>SUM(D5:D97)</f>
        <v/>
      </c>
      <c r="E98" s="32">
        <f>SUM(E5:E97)</f>
        <v/>
      </c>
      <c r="F98" s="32">
        <f>SUM(F5:F97)</f>
        <v/>
      </c>
      <c r="G98" s="32">
        <f>SUM(G5:G97)</f>
        <v/>
      </c>
      <c r="H98" s="32">
        <f>SUM(H5:H97)</f>
        <v/>
      </c>
      <c r="I98" s="32">
        <f>SUM(I5:I97)</f>
        <v/>
      </c>
      <c r="J98" s="33">
        <f>SUM(J5:J97)</f>
        <v/>
      </c>
      <c r="K98" s="34">
        <f>(H98-F98)/F98</f>
        <v/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6" max="6"/>
    <col width="20" customWidth="1" min="7" max="7"/>
    <col width="20" customWidth="1" min="8" max="8"/>
    <col width="35" customWidth="1" min="9" max="9"/>
  </cols>
  <sheetData>
    <row r="1" ht="35" customHeight="1">
      <c r="A1" s="23" t="inlineStr">
        <is>
          <t>THEO DÕI BIẾN ĐỘNG DOANH SỐ BÁN LẺ THEO NGÀY TRONG THÁNG (CHU KỲ 31 NGÀY)</t>
        </is>
      </c>
    </row>
    <row r="2" ht="22" customHeight="1">
      <c r="A2" s="2" t="inlineStr">
        <is>
          <t>So sánh đường cong doanh số từng ngày giữa Tháng 07, Tháng 08, Tháng 09 và Tháng 10/2026</t>
        </is>
      </c>
    </row>
    <row r="4" ht="28" customHeight="1">
      <c r="A4" s="6" t="inlineStr">
        <is>
          <t>Ngày</t>
        </is>
      </c>
      <c r="B4" s="6" t="inlineStr">
        <is>
          <t>Tháng 07 (VND)</t>
        </is>
      </c>
      <c r="C4" s="6" t="inlineStr">
        <is>
          <t>Tháng 08 (VND)</t>
        </is>
      </c>
      <c r="D4" s="6" t="inlineStr">
        <is>
          <t>Tháng 09 (VND)</t>
        </is>
      </c>
      <c r="E4" s="6" t="inlineStr">
        <is>
          <t>Tháng 10 (VND)</t>
        </is>
      </c>
      <c r="F4" s="6" t="inlineStr">
        <is>
          <t>Trung Bình Ngày (VND)</t>
        </is>
      </c>
      <c r="G4" s="6" t="inlineStr">
        <is>
          <t>Cao Nhất Ngày (VND)</t>
        </is>
      </c>
      <c r="H4" s="6" t="inlineStr">
        <is>
          <t>Thấp Nhất Ngày (VND)</t>
        </is>
      </c>
      <c r="I4" s="6" t="inlineStr">
        <is>
          <t>Phân Loại Chu Kỳ</t>
        </is>
      </c>
    </row>
    <row r="5" ht="20" customHeight="1">
      <c r="A5" s="17" t="inlineStr">
        <is>
          <t>Ngày 01</t>
        </is>
      </c>
      <c r="B5" s="9" t="n">
        <v>76453040</v>
      </c>
      <c r="C5" s="9" t="n">
        <v>86008047</v>
      </c>
      <c r="D5" s="9" t="n">
        <v>92077044</v>
      </c>
      <c r="E5" s="9" t="n">
        <v>82233025</v>
      </c>
      <c r="F5" s="9">
        <f>AVERAGE(B5:E5)</f>
        <v/>
      </c>
      <c r="G5" s="9">
        <f>MAX(B5:E5)</f>
        <v/>
      </c>
      <c r="H5" s="9">
        <f>MIN(B5:E5)</f>
        <v/>
      </c>
      <c r="I5" s="35" t="inlineStr">
        <is>
          <t>Ngày thường</t>
        </is>
      </c>
    </row>
    <row r="6" ht="20" customHeight="1">
      <c r="A6" s="25" t="inlineStr">
        <is>
          <t>Ngày 02</t>
        </is>
      </c>
      <c r="B6" s="27" t="n">
        <v>75606030</v>
      </c>
      <c r="C6" s="27" t="n">
        <v>67487041</v>
      </c>
      <c r="D6" s="27" t="n">
        <v>89395053</v>
      </c>
      <c r="E6" s="27" t="n">
        <v>56898032</v>
      </c>
      <c r="F6" s="27">
        <f>AVERAGE(B6:E6)</f>
        <v/>
      </c>
      <c r="G6" s="27">
        <f>MAX(B6:E6)</f>
        <v/>
      </c>
      <c r="H6" s="27">
        <f>MIN(B6:E6)</f>
        <v/>
      </c>
      <c r="I6" s="36" t="inlineStr">
        <is>
          <t>Ngày thường</t>
        </is>
      </c>
    </row>
    <row r="7" ht="20" customHeight="1">
      <c r="A7" s="17" t="inlineStr">
        <is>
          <t>Ngày 03</t>
        </is>
      </c>
      <c r="B7" s="9" t="n">
        <v>72347030</v>
      </c>
      <c r="C7" s="9" t="n">
        <v>83136078</v>
      </c>
      <c r="D7" s="9" t="n">
        <v>88436058</v>
      </c>
      <c r="E7" s="9" t="n">
        <v>88850037</v>
      </c>
      <c r="F7" s="9">
        <f>AVERAGE(B7:E7)</f>
        <v/>
      </c>
      <c r="G7" s="9">
        <f>MAX(B7:E7)</f>
        <v/>
      </c>
      <c r="H7" s="9">
        <f>MIN(B7:E7)</f>
        <v/>
      </c>
      <c r="I7" s="35" t="inlineStr">
        <is>
          <t>Ngày thường</t>
        </is>
      </c>
    </row>
    <row r="8" ht="20" customHeight="1">
      <c r="A8" s="25" t="inlineStr">
        <is>
          <t>Ngày 04</t>
        </is>
      </c>
      <c r="B8" s="27" t="n">
        <v>64047021</v>
      </c>
      <c r="C8" s="27" t="n">
        <v>91602058</v>
      </c>
      <c r="D8" s="27" t="n">
        <v>92485043</v>
      </c>
      <c r="E8" s="27" t="n">
        <v>92714052</v>
      </c>
      <c r="F8" s="27">
        <f>AVERAGE(B8:E8)</f>
        <v/>
      </c>
      <c r="G8" s="27">
        <f>MAX(B8:E8)</f>
        <v/>
      </c>
      <c r="H8" s="27">
        <f>MIN(B8:E8)</f>
        <v/>
      </c>
      <c r="I8" s="36" t="inlineStr">
        <is>
          <t>Ngày thường</t>
        </is>
      </c>
    </row>
    <row r="9" ht="20" customHeight="1">
      <c r="A9" s="17" t="inlineStr">
        <is>
          <t>Ngày 05</t>
        </is>
      </c>
      <c r="B9" s="9" t="n">
        <v>79650047</v>
      </c>
      <c r="C9" s="9" t="n">
        <v>78448025</v>
      </c>
      <c r="D9" s="9" t="n">
        <v>86980055</v>
      </c>
      <c r="E9" s="9" t="n">
        <v>83231061</v>
      </c>
      <c r="F9" s="9">
        <f>AVERAGE(B9:E9)</f>
        <v/>
      </c>
      <c r="G9" s="9">
        <f>MAX(B9:E9)</f>
        <v/>
      </c>
      <c r="H9" s="9">
        <f>MIN(B9:E9)</f>
        <v/>
      </c>
      <c r="I9" s="35" t="inlineStr">
        <is>
          <t>Cao điểm đầu tháng (Lương / Khuyến mãi)</t>
        </is>
      </c>
    </row>
    <row r="10" ht="20" customHeight="1">
      <c r="A10" s="25" t="inlineStr">
        <is>
          <t>Ngày 06</t>
        </is>
      </c>
      <c r="B10" s="27" t="n">
        <v>91631055</v>
      </c>
      <c r="C10" s="27" t="n">
        <v>77093024</v>
      </c>
      <c r="D10" s="27" t="n">
        <v>107812041</v>
      </c>
      <c r="E10" s="27" t="n">
        <v>78237014</v>
      </c>
      <c r="F10" s="27">
        <f>AVERAGE(B10:E10)</f>
        <v/>
      </c>
      <c r="G10" s="27">
        <f>MAX(B10:E10)</f>
        <v/>
      </c>
      <c r="H10" s="27">
        <f>MIN(B10:E10)</f>
        <v/>
      </c>
      <c r="I10" s="36" t="inlineStr">
        <is>
          <t>Cao điểm đầu tháng (Lương / Khuyến mãi)</t>
        </is>
      </c>
    </row>
    <row r="11" ht="20" customHeight="1">
      <c r="A11" s="17" t="inlineStr">
        <is>
          <t>Ngày 07</t>
        </is>
      </c>
      <c r="B11" s="9" t="n">
        <v>88474042</v>
      </c>
      <c r="C11" s="9" t="n">
        <v>86497042</v>
      </c>
      <c r="D11" s="9" t="n">
        <v>97656063</v>
      </c>
      <c r="E11" s="9" t="n">
        <v>74224036</v>
      </c>
      <c r="F11" s="9">
        <f>AVERAGE(B11:E11)</f>
        <v/>
      </c>
      <c r="G11" s="9">
        <f>MAX(B11:E11)</f>
        <v/>
      </c>
      <c r="H11" s="9">
        <f>MIN(B11:E11)</f>
        <v/>
      </c>
      <c r="I11" s="35" t="inlineStr">
        <is>
          <t>Cao điểm đầu tháng (Lương / Khuyến mãi)</t>
        </is>
      </c>
    </row>
    <row r="12" ht="20" customHeight="1">
      <c r="A12" s="25" t="inlineStr">
        <is>
          <t>Ngày 08</t>
        </is>
      </c>
      <c r="B12" s="27" t="n">
        <v>81751026</v>
      </c>
      <c r="C12" s="27" t="n">
        <v>109152087</v>
      </c>
      <c r="D12" s="27" t="n">
        <v>75197059</v>
      </c>
      <c r="E12" s="27" t="n">
        <v>70245030</v>
      </c>
      <c r="F12" s="27">
        <f>AVERAGE(B12:E12)</f>
        <v/>
      </c>
      <c r="G12" s="27">
        <f>MAX(B12:E12)</f>
        <v/>
      </c>
      <c r="H12" s="27">
        <f>MIN(B12:E12)</f>
        <v/>
      </c>
      <c r="I12" s="36" t="inlineStr">
        <is>
          <t>Cao điểm đầu tháng (Lương / Khuyến mãi)</t>
        </is>
      </c>
    </row>
    <row r="13" ht="20" customHeight="1">
      <c r="A13" s="17" t="inlineStr">
        <is>
          <t>Ngày 09</t>
        </is>
      </c>
      <c r="B13" s="9" t="n">
        <v>76494056</v>
      </c>
      <c r="C13" s="9" t="n">
        <v>83535059</v>
      </c>
      <c r="D13" s="9" t="n">
        <v>62994029</v>
      </c>
      <c r="E13" s="9" t="n">
        <v>78117040</v>
      </c>
      <c r="F13" s="9">
        <f>AVERAGE(B13:E13)</f>
        <v/>
      </c>
      <c r="G13" s="9">
        <f>MAX(B13:E13)</f>
        <v/>
      </c>
      <c r="H13" s="9">
        <f>MIN(B13:E13)</f>
        <v/>
      </c>
      <c r="I13" s="35" t="inlineStr">
        <is>
          <t>Cao điểm đầu tháng (Lương / Khuyến mãi)</t>
        </is>
      </c>
    </row>
    <row r="14" ht="20" customHeight="1">
      <c r="A14" s="25" t="inlineStr">
        <is>
          <t>Ngày 10</t>
        </is>
      </c>
      <c r="B14" s="27" t="n">
        <v>92244098</v>
      </c>
      <c r="C14" s="27" t="n">
        <v>85544189</v>
      </c>
      <c r="D14" s="27" t="n">
        <v>69478036</v>
      </c>
      <c r="E14" s="27" t="n">
        <v>104203056</v>
      </c>
      <c r="F14" s="27">
        <f>AVERAGE(B14:E14)</f>
        <v/>
      </c>
      <c r="G14" s="27">
        <f>MAX(B14:E14)</f>
        <v/>
      </c>
      <c r="H14" s="27">
        <f>MIN(B14:E14)</f>
        <v/>
      </c>
      <c r="I14" s="36" t="inlineStr">
        <is>
          <t>Cao điểm đầu tháng (Lương / Khuyến mãi)</t>
        </is>
      </c>
    </row>
    <row r="15" ht="20" customHeight="1">
      <c r="A15" s="17" t="inlineStr">
        <is>
          <t>Ngày 11</t>
        </is>
      </c>
      <c r="B15" s="9" t="n">
        <v>80051119</v>
      </c>
      <c r="C15" s="9" t="n">
        <v>90258059</v>
      </c>
      <c r="D15" s="9" t="n">
        <v>91313061</v>
      </c>
      <c r="E15" s="9" t="n">
        <v>111445057</v>
      </c>
      <c r="F15" s="9">
        <f>AVERAGE(B15:E15)</f>
        <v/>
      </c>
      <c r="G15" s="9">
        <f>MAX(B15:E15)</f>
        <v/>
      </c>
      <c r="H15" s="9">
        <f>MIN(B15:E15)</f>
        <v/>
      </c>
      <c r="I15" s="35" t="inlineStr">
        <is>
          <t>Ngày thường</t>
        </is>
      </c>
    </row>
    <row r="16" ht="20" customHeight="1">
      <c r="A16" s="25" t="inlineStr">
        <is>
          <t>Ngày 12</t>
        </is>
      </c>
      <c r="B16" s="27" t="n">
        <v>86403059</v>
      </c>
      <c r="C16" s="27" t="n">
        <v>101623047</v>
      </c>
      <c r="D16" s="27" t="n">
        <v>93037041</v>
      </c>
      <c r="E16" s="27" t="n">
        <v>106380080</v>
      </c>
      <c r="F16" s="27">
        <f>AVERAGE(B16:E16)</f>
        <v/>
      </c>
      <c r="G16" s="27">
        <f>MAX(B16:E16)</f>
        <v/>
      </c>
      <c r="H16" s="27">
        <f>MIN(B16:E16)</f>
        <v/>
      </c>
      <c r="I16" s="36" t="inlineStr">
        <is>
          <t>Ngày thường</t>
        </is>
      </c>
    </row>
    <row r="17" ht="20" customHeight="1">
      <c r="A17" s="17" t="inlineStr">
        <is>
          <t>Ngày 13</t>
        </is>
      </c>
      <c r="B17" s="9" t="n">
        <v>72391032</v>
      </c>
      <c r="C17" s="9" t="n">
        <v>63176027</v>
      </c>
      <c r="D17" s="9" t="n">
        <v>97281067</v>
      </c>
      <c r="E17" s="9" t="n">
        <v>85925025</v>
      </c>
      <c r="F17" s="9">
        <f>AVERAGE(B17:E17)</f>
        <v/>
      </c>
      <c r="G17" s="9">
        <f>MAX(B17:E17)</f>
        <v/>
      </c>
      <c r="H17" s="9">
        <f>MIN(B17:E17)</f>
        <v/>
      </c>
      <c r="I17" s="35" t="inlineStr">
        <is>
          <t>Ngày thường</t>
        </is>
      </c>
    </row>
    <row r="18" ht="20" customHeight="1">
      <c r="A18" s="25" t="inlineStr">
        <is>
          <t>Ngày 14</t>
        </is>
      </c>
      <c r="B18" s="27" t="n">
        <v>102448054</v>
      </c>
      <c r="C18" s="27" t="n">
        <v>77047033</v>
      </c>
      <c r="D18" s="27" t="n">
        <v>98508056</v>
      </c>
      <c r="E18" s="27" t="n">
        <v>67933035</v>
      </c>
      <c r="F18" s="27">
        <f>AVERAGE(B18:E18)</f>
        <v/>
      </c>
      <c r="G18" s="27">
        <f>MAX(B18:E18)</f>
        <v/>
      </c>
      <c r="H18" s="27">
        <f>MIN(B18:E18)</f>
        <v/>
      </c>
      <c r="I18" s="36" t="inlineStr">
        <is>
          <t>Cao điểm giữa tháng</t>
        </is>
      </c>
    </row>
    <row r="19" ht="20" customHeight="1">
      <c r="A19" s="17" t="inlineStr">
        <is>
          <t>Ngày 15</t>
        </is>
      </c>
      <c r="B19" s="9" t="n">
        <v>83223038</v>
      </c>
      <c r="C19" s="9" t="n">
        <v>74083039</v>
      </c>
      <c r="D19" s="9" t="n">
        <v>101400148</v>
      </c>
      <c r="E19" s="9" t="n">
        <v>74266023</v>
      </c>
      <c r="F19" s="9">
        <f>AVERAGE(B19:E19)</f>
        <v/>
      </c>
      <c r="G19" s="9">
        <f>MAX(B19:E19)</f>
        <v/>
      </c>
      <c r="H19" s="9">
        <f>MIN(B19:E19)</f>
        <v/>
      </c>
      <c r="I19" s="35" t="inlineStr">
        <is>
          <t>Cao điểm giữa tháng</t>
        </is>
      </c>
    </row>
    <row r="20" ht="20" customHeight="1">
      <c r="A20" s="25" t="inlineStr">
        <is>
          <t>Ngày 16</t>
        </is>
      </c>
      <c r="B20" s="27" t="n">
        <v>78637045</v>
      </c>
      <c r="C20" s="27" t="n">
        <v>104657049</v>
      </c>
      <c r="D20" s="27" t="n">
        <v>97257055</v>
      </c>
      <c r="E20" s="27" t="n">
        <v>82674037</v>
      </c>
      <c r="F20" s="27">
        <f>AVERAGE(B20:E20)</f>
        <v/>
      </c>
      <c r="G20" s="27">
        <f>MAX(B20:E20)</f>
        <v/>
      </c>
      <c r="H20" s="27">
        <f>MIN(B20:E20)</f>
        <v/>
      </c>
      <c r="I20" s="36" t="inlineStr">
        <is>
          <t>Cao điểm giữa tháng</t>
        </is>
      </c>
    </row>
    <row r="21" ht="20" customHeight="1">
      <c r="A21" s="17" t="inlineStr">
        <is>
          <t>Ngày 17</t>
        </is>
      </c>
      <c r="B21" s="9" t="n">
        <v>87171036</v>
      </c>
      <c r="C21" s="9" t="n">
        <v>99298058</v>
      </c>
      <c r="D21" s="9" t="n">
        <v>72548018</v>
      </c>
      <c r="E21" s="9" t="n">
        <v>67155020</v>
      </c>
      <c r="F21" s="9">
        <f>AVERAGE(B21:E21)</f>
        <v/>
      </c>
      <c r="G21" s="9">
        <f>MAX(B21:E21)</f>
        <v/>
      </c>
      <c r="H21" s="9">
        <f>MIN(B21:E21)</f>
        <v/>
      </c>
      <c r="I21" s="35" t="inlineStr">
        <is>
          <t>Ngày thường</t>
        </is>
      </c>
    </row>
    <row r="22" ht="20" customHeight="1">
      <c r="A22" s="25" t="inlineStr">
        <is>
          <t>Ngày 18</t>
        </is>
      </c>
      <c r="B22" s="27" t="n">
        <v>73891036</v>
      </c>
      <c r="C22" s="27" t="n">
        <v>62792027</v>
      </c>
      <c r="D22" s="27" t="n">
        <v>66746017</v>
      </c>
      <c r="E22" s="27" t="n">
        <v>97025042</v>
      </c>
      <c r="F22" s="27">
        <f>AVERAGE(B22:E22)</f>
        <v/>
      </c>
      <c r="G22" s="27">
        <f>MAX(B22:E22)</f>
        <v/>
      </c>
      <c r="H22" s="27">
        <f>MIN(B22:E22)</f>
        <v/>
      </c>
      <c r="I22" s="36" t="inlineStr">
        <is>
          <t>Ngày thường</t>
        </is>
      </c>
    </row>
    <row r="23" ht="20" customHeight="1">
      <c r="A23" s="17" t="inlineStr">
        <is>
          <t>Ngày 19</t>
        </is>
      </c>
      <c r="B23" s="9" t="n">
        <v>60089014</v>
      </c>
      <c r="C23" s="9" t="n">
        <v>78593028</v>
      </c>
      <c r="D23" s="9" t="n">
        <v>72978536</v>
      </c>
      <c r="E23" s="9" t="n">
        <v>82988055</v>
      </c>
      <c r="F23" s="9">
        <f>AVERAGE(B23:E23)</f>
        <v/>
      </c>
      <c r="G23" s="9">
        <f>MAX(B23:E23)</f>
        <v/>
      </c>
      <c r="H23" s="9">
        <f>MIN(B23:E23)</f>
        <v/>
      </c>
      <c r="I23" s="35" t="inlineStr">
        <is>
          <t>Ngày thường</t>
        </is>
      </c>
    </row>
    <row r="24" ht="20" customHeight="1">
      <c r="A24" s="25" t="inlineStr">
        <is>
          <t>Ngày 20</t>
        </is>
      </c>
      <c r="B24" s="27" t="n">
        <v>90018105</v>
      </c>
      <c r="C24" s="27" t="n">
        <v>72579034</v>
      </c>
      <c r="D24" s="27" t="n">
        <v>80658045</v>
      </c>
      <c r="E24" s="27" t="n">
        <v>83689160</v>
      </c>
      <c r="F24" s="27">
        <f>AVERAGE(B24:E24)</f>
        <v/>
      </c>
      <c r="G24" s="27">
        <f>MAX(B24:E24)</f>
        <v/>
      </c>
      <c r="H24" s="27">
        <f>MIN(B24:E24)</f>
        <v/>
      </c>
      <c r="I24" s="36" t="inlineStr">
        <is>
          <t>Cao điểm giữa tháng</t>
        </is>
      </c>
    </row>
    <row r="25" ht="20" customHeight="1">
      <c r="A25" s="17" t="inlineStr">
        <is>
          <t>Ngày 21</t>
        </is>
      </c>
      <c r="B25" s="9" t="n">
        <v>85127042</v>
      </c>
      <c r="C25" s="9" t="n">
        <v>84659044</v>
      </c>
      <c r="D25" s="9" t="n">
        <v>83504059</v>
      </c>
      <c r="E25" s="9" t="n">
        <v>56022018</v>
      </c>
      <c r="F25" s="9">
        <f>AVERAGE(B25:E25)</f>
        <v/>
      </c>
      <c r="G25" s="9">
        <f>MAX(B25:E25)</f>
        <v/>
      </c>
      <c r="H25" s="9">
        <f>MIN(B25:E25)</f>
        <v/>
      </c>
      <c r="I25" s="35" t="inlineStr">
        <is>
          <t>Ngày thường</t>
        </is>
      </c>
    </row>
    <row r="26" ht="20" customHeight="1">
      <c r="A26" s="25" t="inlineStr">
        <is>
          <t>Ngày 22</t>
        </is>
      </c>
      <c r="B26" s="27" t="n">
        <v>72052055</v>
      </c>
      <c r="C26" s="27" t="n">
        <v>76920093</v>
      </c>
      <c r="D26" s="27" t="n">
        <v>65300055</v>
      </c>
      <c r="E26" s="27" t="n">
        <v>68075039</v>
      </c>
      <c r="F26" s="27">
        <f>AVERAGE(B26:E26)</f>
        <v/>
      </c>
      <c r="G26" s="27">
        <f>MAX(B26:E26)</f>
        <v/>
      </c>
      <c r="H26" s="27">
        <f>MIN(B26:E26)</f>
        <v/>
      </c>
      <c r="I26" s="36" t="inlineStr">
        <is>
          <t>Ngày thường</t>
        </is>
      </c>
    </row>
    <row r="27" ht="20" customHeight="1">
      <c r="A27" s="17" t="inlineStr">
        <is>
          <t>Ngày 23</t>
        </is>
      </c>
      <c r="B27" s="9" t="n">
        <v>85591041</v>
      </c>
      <c r="C27" s="9" t="n">
        <v>79786029</v>
      </c>
      <c r="D27" s="9" t="n">
        <v>81328087</v>
      </c>
      <c r="E27" s="9" t="n">
        <v>77626050</v>
      </c>
      <c r="F27" s="9">
        <f>AVERAGE(B27:E27)</f>
        <v/>
      </c>
      <c r="G27" s="9">
        <f>MAX(B27:E27)</f>
        <v/>
      </c>
      <c r="H27" s="9">
        <f>MIN(B27:E27)</f>
        <v/>
      </c>
      <c r="I27" s="35" t="inlineStr">
        <is>
          <t>Ngày thường</t>
        </is>
      </c>
    </row>
    <row r="28" ht="20" customHeight="1">
      <c r="A28" s="25" t="inlineStr">
        <is>
          <t>Ngày 24</t>
        </is>
      </c>
      <c r="B28" s="27" t="n">
        <v>86298054</v>
      </c>
      <c r="C28" s="27" t="n">
        <v>67859023</v>
      </c>
      <c r="D28" s="27" t="n">
        <v>57095054</v>
      </c>
      <c r="E28" s="27" t="n">
        <v>70710024</v>
      </c>
      <c r="F28" s="27">
        <f>AVERAGE(B28:E28)</f>
        <v/>
      </c>
      <c r="G28" s="27">
        <f>MAX(B28:E28)</f>
        <v/>
      </c>
      <c r="H28" s="27">
        <f>MIN(B28:E28)</f>
        <v/>
      </c>
      <c r="I28" s="36" t="inlineStr">
        <is>
          <t>Ngày thường</t>
        </is>
      </c>
    </row>
    <row r="29" ht="20" customHeight="1">
      <c r="A29" s="17" t="inlineStr">
        <is>
          <t>Ngày 25</t>
        </is>
      </c>
      <c r="B29" s="9" t="n">
        <v>55436046</v>
      </c>
      <c r="C29" s="9" t="n">
        <v>75952049</v>
      </c>
      <c r="D29" s="9" t="n">
        <v>93746084</v>
      </c>
      <c r="E29" s="9" t="n">
        <v>100268040</v>
      </c>
      <c r="F29" s="9">
        <f>AVERAGE(B29:E29)</f>
        <v/>
      </c>
      <c r="G29" s="9">
        <f>MAX(B29:E29)</f>
        <v/>
      </c>
      <c r="H29" s="9">
        <f>MIN(B29:E29)</f>
        <v/>
      </c>
      <c r="I29" s="35" t="inlineStr">
        <is>
          <t>Ngày thường</t>
        </is>
      </c>
    </row>
    <row r="30" ht="20" customHeight="1">
      <c r="A30" s="25" t="inlineStr">
        <is>
          <t>Ngày 26</t>
        </is>
      </c>
      <c r="B30" s="27" t="n">
        <v>77472024</v>
      </c>
      <c r="C30" s="27" t="n">
        <v>73840038</v>
      </c>
      <c r="D30" s="27" t="n">
        <v>71654025</v>
      </c>
      <c r="E30" s="27" t="n">
        <v>74486091</v>
      </c>
      <c r="F30" s="27">
        <f>AVERAGE(B30:E30)</f>
        <v/>
      </c>
      <c r="G30" s="27">
        <f>MAX(B30:E30)</f>
        <v/>
      </c>
      <c r="H30" s="27">
        <f>MIN(B30:E30)</f>
        <v/>
      </c>
      <c r="I30" s="36" t="inlineStr">
        <is>
          <t>Ngày thường</t>
        </is>
      </c>
    </row>
    <row r="31" ht="20" customHeight="1">
      <c r="A31" s="17" t="inlineStr">
        <is>
          <t>Ngày 27</t>
        </is>
      </c>
      <c r="B31" s="9" t="n">
        <v>72904050</v>
      </c>
      <c r="C31" s="9" t="n">
        <v>71489046</v>
      </c>
      <c r="D31" s="9" t="n">
        <v>89193536</v>
      </c>
      <c r="E31" s="9" t="n">
        <v>72317528</v>
      </c>
      <c r="F31" s="9">
        <f>AVERAGE(B31:E31)</f>
        <v/>
      </c>
      <c r="G31" s="9">
        <f>MAX(B31:E31)</f>
        <v/>
      </c>
      <c r="H31" s="9">
        <f>MIN(B31:E31)</f>
        <v/>
      </c>
      <c r="I31" s="35" t="inlineStr">
        <is>
          <t>Chốt kỳ cuối tháng</t>
        </is>
      </c>
    </row>
    <row r="32" ht="20" customHeight="1">
      <c r="A32" s="25" t="inlineStr">
        <is>
          <t>Ngày 28</t>
        </is>
      </c>
      <c r="B32" s="27" t="n">
        <v>69545160</v>
      </c>
      <c r="C32" s="27" t="n">
        <v>74535029</v>
      </c>
      <c r="D32" s="27" t="n">
        <v>75582034</v>
      </c>
      <c r="E32" s="27" t="inlineStr"/>
      <c r="F32" s="27">
        <f>AVERAGE(B32:D32)</f>
        <v/>
      </c>
      <c r="G32" s="27">
        <f>MAX(B32:D32)</f>
        <v/>
      </c>
      <c r="H32" s="27">
        <f>MIN(B32:D32)</f>
        <v/>
      </c>
      <c r="I32" s="36" t="inlineStr">
        <is>
          <t>Chốt kỳ cuối tháng</t>
        </is>
      </c>
    </row>
    <row r="33" ht="20" customHeight="1">
      <c r="A33" s="17" t="inlineStr">
        <is>
          <t>Ngày 29</t>
        </is>
      </c>
      <c r="B33" s="9" t="n">
        <v>69872074</v>
      </c>
      <c r="C33" s="9" t="n">
        <v>72227037</v>
      </c>
      <c r="D33" s="9" t="n">
        <v>84998045</v>
      </c>
      <c r="E33" s="9" t="inlineStr"/>
      <c r="F33" s="9">
        <f>AVERAGE(B33:D33)</f>
        <v/>
      </c>
      <c r="G33" s="9">
        <f>MAX(B33:D33)</f>
        <v/>
      </c>
      <c r="H33" s="9">
        <f>MIN(B33:D33)</f>
        <v/>
      </c>
      <c r="I33" s="35" t="inlineStr">
        <is>
          <t>Chốt kỳ cuối tháng</t>
        </is>
      </c>
    </row>
    <row r="34" ht="20" customHeight="1">
      <c r="A34" s="25" t="inlineStr">
        <is>
          <t>Ngày 30</t>
        </is>
      </c>
      <c r="B34" s="27" t="n">
        <v>72502025</v>
      </c>
      <c r="C34" s="27" t="n">
        <v>94200047</v>
      </c>
      <c r="D34" s="27" t="n">
        <v>67351103</v>
      </c>
      <c r="E34" s="27" t="inlineStr"/>
      <c r="F34" s="27">
        <f>AVERAGE(B34:D34)</f>
        <v/>
      </c>
      <c r="G34" s="27">
        <f>MAX(B34:D34)</f>
        <v/>
      </c>
      <c r="H34" s="27">
        <f>MIN(B34:D34)</f>
        <v/>
      </c>
      <c r="I34" s="36" t="inlineStr">
        <is>
          <t>Chốt kỳ cuối tháng</t>
        </is>
      </c>
    </row>
    <row r="35" ht="20" customHeight="1">
      <c r="A35" s="17" t="inlineStr">
        <is>
          <t>Ngày 31</t>
        </is>
      </c>
      <c r="B35" s="9" t="n">
        <v>73554043</v>
      </c>
      <c r="C35" s="9" t="n">
        <v>104120048</v>
      </c>
      <c r="D35" s="9" t="inlineStr"/>
      <c r="E35" s="9" t="inlineStr"/>
      <c r="F35" s="9">
        <f>AVERAGE(B35:C35)</f>
        <v/>
      </c>
      <c r="G35" s="9">
        <f>MAX(B35:C35)</f>
        <v/>
      </c>
      <c r="H35" s="9">
        <f>MIN(B35:C35)</f>
        <v/>
      </c>
      <c r="I35" s="35" t="inlineStr">
        <is>
          <t>Chốt kỳ cuối tháng</t>
        </is>
      </c>
    </row>
    <row r="36" ht="24" customHeight="1">
      <c r="A36" s="31" t="inlineStr">
        <is>
          <t>TỔNG CỘNG</t>
        </is>
      </c>
      <c r="B36" s="32">
        <f>SUM(B5:B35)</f>
        <v/>
      </c>
      <c r="C36" s="32">
        <f>SUM(C5:C35)</f>
        <v/>
      </c>
      <c r="D36" s="32">
        <f>SUM(D5:D35)</f>
        <v/>
      </c>
      <c r="E36" s="32">
        <f>SUM(E5:E35)</f>
        <v/>
      </c>
      <c r="F36" s="32">
        <f>AVERAGE(F5:F35)</f>
        <v/>
      </c>
      <c r="G36" s="32">
        <f>MAX(G5:G35)</f>
        <v/>
      </c>
      <c r="H36" s="32">
        <f>MIN(H5:H35)</f>
        <v/>
      </c>
      <c r="I36" s="31" t="inlineStr">
        <is>
          <t>Trung bình ngày toàn chuỗi</t>
        </is>
      </c>
    </row>
  </sheetData>
  <mergeCells count="2">
    <mergeCell ref="A1:I1"/>
    <mergeCell ref="A2:I2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38" customWidth="1" min="2" max="2"/>
    <col width="14" customWidth="1" min="3" max="3"/>
    <col width="18" customWidth="1" min="4" max="4"/>
    <col width="18" customWidth="1" min="5" max="5"/>
    <col width="18" customWidth="1" min="6" max="6"/>
    <col width="18" customWidth="1" min="7" max="7"/>
    <col width="45" customWidth="1" min="8" max="8"/>
  </cols>
  <sheetData>
    <row r="1" ht="35" customHeight="1">
      <c r="A1" s="23" t="inlineStr">
        <is>
          <t>BẢNG TỔNG HỢP THEO DÕI ĐIỂM THƯỞNG, THƯỞNG BÁN HÀNG &amp; HIỆU SUẤT NHÓM</t>
        </is>
      </c>
    </row>
    <row r="2" ht="22" customHeight="1">
      <c r="A2" s="2" t="inlineStr">
        <is>
          <t>Dữ liệu đối soát điểm thưởng, thưởng lưu thông N1, N2, N3 và cơ chế động lực bán lẻ 4 tháng T7-T10/2026</t>
        </is>
      </c>
    </row>
    <row r="4" ht="28" customHeight="1">
      <c r="A4" s="6" t="inlineStr">
        <is>
          <t>STT</t>
        </is>
      </c>
      <c r="B4" s="6" t="inlineStr">
        <is>
          <t>Hạng Mục Theo Dõi</t>
        </is>
      </c>
      <c r="C4" s="6" t="inlineStr">
        <is>
          <t>Đơn Vị</t>
        </is>
      </c>
      <c r="D4" s="6" t="inlineStr">
        <is>
          <t>Tháng 07</t>
        </is>
      </c>
      <c r="E4" s="6" t="inlineStr">
        <is>
          <t>Tháng 08</t>
        </is>
      </c>
      <c r="F4" s="6" t="inlineStr">
        <is>
          <t>Tháng 09</t>
        </is>
      </c>
      <c r="G4" s="6" t="inlineStr">
        <is>
          <t>Tháng 10 (27N)</t>
        </is>
      </c>
      <c r="H4" s="6" t="inlineStr">
        <is>
          <t>Nhận Xét &amp; Đánh Giá</t>
        </is>
      </c>
    </row>
    <row r="5" ht="22" customHeight="1">
      <c r="A5" s="17" t="n">
        <v>1</v>
      </c>
      <c r="B5" s="16" t="inlineStr">
        <is>
          <t>Tổng điểm thưởng phát sinh trong tháng</t>
        </is>
      </c>
      <c r="C5" s="17" t="inlineStr">
        <is>
          <t>Điểm</t>
        </is>
      </c>
      <c r="D5" s="37" t="n">
        <v>596</v>
      </c>
      <c r="E5" s="37" t="n">
        <v>620</v>
      </c>
      <c r="F5" s="37" t="n">
        <v>612</v>
      </c>
      <c r="G5" s="37" t="n">
        <v>534</v>
      </c>
      <c r="H5" s="38" t="inlineStr">
        <is>
          <t>Duy trì ~20 điểm/ngày, T10 đạt 534 điểm / 27 ngày</t>
        </is>
      </c>
    </row>
    <row r="6" ht="22" customHeight="1">
      <c r="A6" s="25" t="n">
        <v>2</v>
      </c>
      <c r="B6" s="39" t="inlineStr">
        <is>
          <t>Bình quân điểm thưởng / ngày</t>
        </is>
      </c>
      <c r="C6" s="25" t="inlineStr">
        <is>
          <t>Điểm/ngày</t>
        </is>
      </c>
      <c r="D6" s="40" t="n">
        <v>19.2</v>
      </c>
      <c r="E6" s="40" t="n">
        <v>20</v>
      </c>
      <c r="F6" s="40" t="n">
        <v>20.4</v>
      </c>
      <c r="G6" s="40" t="n">
        <v>19.8</v>
      </c>
      <c r="H6" s="41" t="inlineStr">
        <is>
          <t>Tốc độ tích lũy điểm bán hàng ổn định</t>
        </is>
      </c>
    </row>
    <row r="7" ht="22" customHeight="1">
      <c r="A7" s="17" t="n">
        <v>3</v>
      </c>
      <c r="B7" s="16" t="inlineStr">
        <is>
          <t>Doanh số nhân sự bán hàng 'Ngoan'</t>
        </is>
      </c>
      <c r="C7" s="17" t="inlineStr">
        <is>
          <t>VND</t>
        </is>
      </c>
      <c r="D7" s="9" t="n">
        <v>39255000</v>
      </c>
      <c r="E7" s="9" t="n">
        <v>39255000</v>
      </c>
      <c r="F7" s="9" t="n">
        <v>39255000</v>
      </c>
      <c r="G7" s="9" t="n">
        <v>39255000</v>
      </c>
      <c r="H7" s="38" t="inlineStr">
        <is>
          <t>Định mức theo dõi doanh số nhân sự</t>
        </is>
      </c>
    </row>
    <row r="8" ht="22" customHeight="1">
      <c r="A8" s="25" t="n">
        <v>4</v>
      </c>
      <c r="B8" s="39" t="inlineStr">
        <is>
          <t>Thưởng bán hàng 3% nhân sự 'Ngoan'</t>
        </is>
      </c>
      <c r="C8" s="25" t="inlineStr">
        <is>
          <t>VND</t>
        </is>
      </c>
      <c r="D8" s="27" t="n">
        <v>1177650</v>
      </c>
      <c r="E8" s="27" t="n">
        <v>1177650</v>
      </c>
      <c r="F8" s="27" t="n">
        <v>1177650</v>
      </c>
      <c r="G8" s="27" t="n">
        <v>1177650</v>
      </c>
      <c r="H8" s="41" t="inlineStr">
        <is>
          <t>Cơ chế thưởng 3% trên doanh số phát sinh</t>
        </is>
      </c>
    </row>
    <row r="9" ht="22" customHeight="1">
      <c r="A9" s="17" t="n">
        <v>5</v>
      </c>
      <c r="B9" s="16" t="inlineStr">
        <is>
          <t>Tỷ lệ thưởng / Doanh số thực tế</t>
        </is>
      </c>
      <c r="C9" s="17" t="inlineStr">
        <is>
          <t>%</t>
        </is>
      </c>
      <c r="D9" s="42" t="n">
        <v>0.05</v>
      </c>
      <c r="E9" s="42" t="n">
        <v>0.05</v>
      </c>
      <c r="F9" s="42" t="n">
        <v>0.05</v>
      </c>
      <c r="G9" s="42" t="n">
        <v>0.05</v>
      </c>
      <c r="H9" s="38" t="inlineStr">
        <is>
          <t>Tỷ lệ chi trả thưởng cân đối trong ngân sách cho phép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2026-10-28T03:06:26Z</dcterms:created>
  <dcterms:modified xmlns:dcterms="http://purl.org/dc/terms/" xmlns:xsi="http://www.w3.org/2001/XMLSchema-instance" xsi:type="dcterms:W3CDTF">2026-10-28T03:06:26Z</dcterms:modified>
</cp:coreProperties>
</file>